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_xlnm._FilterDatabase" localSheetId="0" hidden="1">'ПЗ 2017'!$A$9:$V$267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64" i="1" l="1"/>
  <c r="M111" i="1"/>
  <c r="U111" i="1" s="1"/>
  <c r="M243" i="1" l="1"/>
  <c r="M242" i="1"/>
  <c r="M241" i="1"/>
  <c r="M240" i="1"/>
  <c r="M239" i="1"/>
  <c r="M238" i="1"/>
  <c r="M237" i="1"/>
  <c r="M236" i="1"/>
  <c r="M235" i="1"/>
  <c r="M110" i="1"/>
  <c r="U110" i="1" s="1"/>
  <c r="M263" i="1" l="1"/>
  <c r="M185" i="1"/>
  <c r="M184" i="1" l="1"/>
  <c r="M183" i="1"/>
  <c r="M182" i="1"/>
  <c r="M109" i="1"/>
  <c r="U109" i="1" s="1"/>
  <c r="M181" i="1" l="1"/>
  <c r="M108" i="1" l="1"/>
  <c r="U108" i="1" s="1"/>
  <c r="M107" i="1"/>
  <c r="U107" i="1" s="1"/>
  <c r="M262" i="1" l="1"/>
  <c r="M106" i="1" l="1"/>
  <c r="U106" i="1" s="1"/>
  <c r="M234" i="1"/>
  <c r="M105" i="1" l="1"/>
  <c r="U105" i="1" s="1"/>
  <c r="M104" i="1"/>
  <c r="U104" i="1" s="1"/>
  <c r="M233" i="1" l="1"/>
  <c r="M232" i="1" l="1"/>
  <c r="M231" i="1"/>
  <c r="M103" i="1"/>
  <c r="U103" i="1" s="1"/>
  <c r="M149" i="1" l="1"/>
  <c r="M148" i="1"/>
  <c r="M124" i="1"/>
  <c r="M173" i="1" l="1"/>
  <c r="M172" i="1"/>
  <c r="M171" i="1"/>
  <c r="M167" i="1"/>
  <c r="M161" i="1"/>
  <c r="M256" i="1" l="1"/>
  <c r="M258" i="1"/>
  <c r="M180" i="1" l="1"/>
  <c r="M254" i="1" l="1"/>
  <c r="M261" i="1" l="1"/>
  <c r="M252" i="1"/>
  <c r="M266" i="1" l="1"/>
  <c r="M265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6" i="1"/>
  <c r="F164" i="5" l="1"/>
  <c r="F135" i="5"/>
  <c r="G118" i="5"/>
  <c r="F108" i="5"/>
  <c r="F151" i="5"/>
  <c r="F118" i="5"/>
  <c r="G135" i="5"/>
  <c r="M99" i="1"/>
  <c r="U99" i="1" s="1"/>
  <c r="G181" i="5" l="1"/>
  <c r="F181" i="5"/>
  <c r="M189" i="1"/>
  <c r="U189" i="1" s="1"/>
  <c r="M222" i="1" l="1"/>
  <c r="M221" i="1"/>
  <c r="M220" i="1"/>
  <c r="M178" i="1" l="1"/>
  <c r="M145" i="1"/>
  <c r="U145" i="1" s="1"/>
  <c r="M146" i="1"/>
  <c r="U146" i="1" s="1"/>
  <c r="U178" i="1" l="1"/>
  <c r="M160" i="1"/>
  <c r="U160" i="1" s="1"/>
  <c r="M159" i="1"/>
  <c r="U159" i="1" s="1"/>
  <c r="M158" i="1"/>
  <c r="U158" i="1" s="1"/>
  <c r="M157" i="1"/>
  <c r="U157" i="1" s="1"/>
  <c r="M176" i="1" l="1"/>
  <c r="U176" i="1" s="1"/>
  <c r="M174" i="1"/>
  <c r="U174" i="1" s="1"/>
  <c r="M155" i="1"/>
  <c r="U155" i="1" s="1"/>
  <c r="M156" i="1"/>
  <c r="U156" i="1" s="1"/>
  <c r="M260" i="1" l="1"/>
  <c r="M259" i="1"/>
  <c r="M257" i="1"/>
  <c r="M255" i="1"/>
  <c r="M253" i="1" s="1"/>
  <c r="M246" i="1" l="1"/>
  <c r="M247" i="1"/>
  <c r="M248" i="1"/>
  <c r="M249" i="1"/>
  <c r="M250" i="1"/>
  <c r="M251" i="1"/>
  <c r="M245" i="1"/>
  <c r="M244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3" i="1"/>
  <c r="M224" i="1"/>
  <c r="M225" i="1"/>
  <c r="M226" i="1"/>
  <c r="M227" i="1"/>
  <c r="M228" i="1"/>
  <c r="M229" i="1"/>
  <c r="M230" i="1"/>
  <c r="M193" i="1"/>
  <c r="M192" i="1" l="1"/>
  <c r="M188" i="1"/>
  <c r="U188" i="1" s="1"/>
  <c r="M190" i="1"/>
  <c r="U190" i="1" s="1"/>
  <c r="M191" i="1"/>
  <c r="U191" i="1" s="1"/>
  <c r="M187" i="1"/>
  <c r="M186" i="1" l="1"/>
  <c r="U187" i="1"/>
  <c r="M114" i="1"/>
  <c r="U114" i="1" s="1"/>
  <c r="M115" i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3" i="1"/>
  <c r="U123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4" i="1"/>
  <c r="U144" i="1" s="1"/>
  <c r="M147" i="1"/>
  <c r="U147" i="1" s="1"/>
  <c r="M150" i="1"/>
  <c r="U150" i="1" s="1"/>
  <c r="M151" i="1"/>
  <c r="U151" i="1" s="1"/>
  <c r="M152" i="1"/>
  <c r="U152" i="1" s="1"/>
  <c r="M153" i="1"/>
  <c r="U153" i="1" s="1"/>
  <c r="M154" i="1"/>
  <c r="U154" i="1" s="1"/>
  <c r="M162" i="1"/>
  <c r="U162" i="1" s="1"/>
  <c r="M163" i="1"/>
  <c r="U163" i="1" s="1"/>
  <c r="M164" i="1"/>
  <c r="U164" i="1" s="1"/>
  <c r="M165" i="1"/>
  <c r="U165" i="1" s="1"/>
  <c r="M166" i="1"/>
  <c r="U166" i="1" s="1"/>
  <c r="M168" i="1"/>
  <c r="U168" i="1" s="1"/>
  <c r="M169" i="1"/>
  <c r="U169" i="1" s="1"/>
  <c r="M170" i="1"/>
  <c r="U170" i="1" s="1"/>
  <c r="M175" i="1"/>
  <c r="U175" i="1" s="1"/>
  <c r="M177" i="1"/>
  <c r="U177" i="1" s="1"/>
  <c r="M179" i="1"/>
  <c r="U179" i="1" s="1"/>
  <c r="M113" i="1"/>
  <c r="L122" i="1"/>
  <c r="M122" i="1" s="1"/>
  <c r="U122" i="1" s="1"/>
  <c r="M112" i="1" l="1"/>
  <c r="U113" i="1"/>
  <c r="U130" i="1"/>
  <c r="U115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100" i="1"/>
  <c r="U100" i="1" s="1"/>
  <c r="M101" i="1"/>
  <c r="U101" i="1" s="1"/>
  <c r="M102" i="1"/>
  <c r="M11" i="1" l="1"/>
  <c r="M267" i="1" s="1"/>
  <c r="U102" i="1"/>
  <c r="U86" i="1"/>
  <c r="U13" i="1"/>
</calcChain>
</file>

<file path=xl/sharedStrings.xml><?xml version="1.0" encoding="utf-8"?>
<sst xmlns="http://schemas.openxmlformats.org/spreadsheetml/2006/main" count="3270" uniqueCount="629">
  <si>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</si>
  <si>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</si>
  <si>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</si>
  <si>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</si>
  <si>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</si>
  <si>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</si>
  <si>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</si>
  <si>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</si>
  <si>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</si>
  <si>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</si>
  <si>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</si>
  <si>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</si>
  <si>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</si>
  <si>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</si>
  <si>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</si>
  <si>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</si>
  <si>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</si>
  <si>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</si>
  <si>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</si>
  <si>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</si>
  <si>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</si>
  <si>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</si>
  <si>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</si>
  <si>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</si>
  <si>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</si>
  <si>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</si>
  <si>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</si>
  <si>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</si>
  <si>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</si>
  <si>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</si>
  <si>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</si>
  <si>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</si>
  <si>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</si>
  <si>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</si>
  <si>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</si>
  <si>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</si>
  <si>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</si>
  <si>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</si>
  <si>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</si>
  <si>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</si>
  <si>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</si>
  <si>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</si>
  <si>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</si>
  <si>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</si>
  <si>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</si>
  <si>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</si>
  <si>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</si>
  <si>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</si>
  <si>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</si>
  <si>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</si>
  <si>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</si>
  <si>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</si>
  <si>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</si>
  <si>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</si>
  <si>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</si>
  <si>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</si>
  <si>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</si>
  <si>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</si>
  <si>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</si>
  <si>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</si>
  <si>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</si>
  <si>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</si>
  <si>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</si>
  <si>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</si>
  <si>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</si>
  <si>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</si>
  <si>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</si>
  <si>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</si>
  <si>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</si>
  <si>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</si>
  <si>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</si>
  <si>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</si>
  <si>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</si>
  <si>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</si>
  <si>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</si>
  <si>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</si>
  <si>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</si>
  <si>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</si>
  <si>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</si>
  <si>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</si>
  <si>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</si>
  <si>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</si>
  <si>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</si>
  <si>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</si>
  <si>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</si>
  <si>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</si>
  <si>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</si>
  <si>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</si>
  <si>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</si>
  <si>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</si>
  <si>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</si>
  <si>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</si>
  <si>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</si>
  <si>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</si>
  <si>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</si>
  <si>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</si>
  <si>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</si>
  <si>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</si>
  <si>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</si>
  <si>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</si>
  <si>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</si>
  <si>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</si>
  <si>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</si>
  <si>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</si>
  <si>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</si>
  <si>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</si>
  <si>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</si>
  <si>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</si>
  <si>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</si>
  <si>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</si>
  <si>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</si>
  <si>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</si>
  <si>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</si>
  <si>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</si>
  <si>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</si>
  <si>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</si>
  <si>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</si>
  <si>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</si>
  <si>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</si>
  <si>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</si>
  <si>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</si>
  <si>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</si>
  <si>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</si>
  <si>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</si>
  <si>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</si>
  <si>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</si>
  <si>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</si>
  <si>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</si>
  <si>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</si>
  <si>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</si>
  <si>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</si>
  <si>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</si>
  <si>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</si>
  <si>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</si>
  <si>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</si>
  <si>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</si>
  <si>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</si>
  <si>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</si>
  <si>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</si>
  <si>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</si>
  <si>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</si>
  <si>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</si>
  <si>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</si>
  <si>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</si>
  <si>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</si>
  <si>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</si>
  <si>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</si>
  <si>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</si>
  <si>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</si>
  <si>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</si>
  <si>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</si>
  <si>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</si>
  <si>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</si>
  <si>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</si>
  <si>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</si>
  <si>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</si>
  <si>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</si>
  <si>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</si>
  <si>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</si>
  <si>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</si>
  <si>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</si>
  <si>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</si>
  <si>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</si>
  <si>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</si>
  <si>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</si>
  <si>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</si>
  <si>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</si>
  <si>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</si>
  <si>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</si>
  <si>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</si>
  <si>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</si>
  <si>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</si>
  <si>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</si>
  <si>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</si>
  <si>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</si>
  <si>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</si>
  <si>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</si>
  <si>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</si>
  <si>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</si>
  <si>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</si>
  <si>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</si>
  <si>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</si>
  <si>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</si>
  <si>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</si>
  <si>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</si>
  <si>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</si>
  <si>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</si>
  <si>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</si>
  <si>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</si>
  <si>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</si>
  <si>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</si>
  <si>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</si>
  <si>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</si>
  <si>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</si>
  <si>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</si>
  <si>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</si>
  <si>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</si>
  <si>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</si>
  <si>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</si>
  <si>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</si>
  <si>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</si>
  <si>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</si>
  <si>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</si>
  <si>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</si>
  <si>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</si>
  <si>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</si>
  <si>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</si>
  <si>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</si>
  <si>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</si>
  <si>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</si>
  <si>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</si>
  <si>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</si>
  <si>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</si>
  <si>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</si>
  <si>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</si>
  <si>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</si>
  <si>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</si>
  <si>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</si>
  <si>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</si>
  <si>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</si>
  <si>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</si>
  <si>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</si>
  <si>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</si>
  <si>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</si>
  <si>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</si>
  <si>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</si>
  <si>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</si>
  <si>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</si>
  <si>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</si>
  <si>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</si>
  <si>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</si>
  <si>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</si>
  <si>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</si>
  <si>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</si>
  <si>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</si>
  <si>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</si>
  <si>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</si>
  <si>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</si>
  <si>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</si>
  <si>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</si>
  <si>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</si>
  <si>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</si>
  <si>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</si>
  <si>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</si>
  <si>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</si>
  <si>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</si>
  <si>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</si>
  <si>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</si>
  <si>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</si>
  <si>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</si>
  <si>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</si>
  <si>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</si>
  <si>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</si>
  <si>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</si>
  <si>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</si>
  <si>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</si>
  <si>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</si>
  <si>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</si>
  <si>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</si>
  <si>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</si>
  <si>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</si>
  <si>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</si>
  <si>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</si>
  <si>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</si>
  <si>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</si>
  <si>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</si>
  <si>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</si>
  <si>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</si>
  <si>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</si>
  <si>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</si>
  <si>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</si>
  <si>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</si>
  <si>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</si>
  <si>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</si>
  <si>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</si>
  <si>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</si>
  <si>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</si>
  <si>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</si>
  <si>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</si>
  <si>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</si>
  <si>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</si>
  <si>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</si>
  <si>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</si>
  <si>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</si>
  <si>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</si>
  <si>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</si>
  <si>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</si>
  <si>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</si>
  <si>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</si>
  <si>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</si>
  <si>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</si>
  <si>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</si>
  <si>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</si>
  <si>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</si>
  <si>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</si>
  <si>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</si>
  <si>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</si>
  <si>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</si>
  <si>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</si>
  <si>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</si>
  <si>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</si>
  <si>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</si>
  <si>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</si>
  <si>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</si>
  <si>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</si>
  <si>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</si>
  <si>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</si>
  <si>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</si>
  <si>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</si>
  <si>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</si>
  <si>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</si>
  <si>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</si>
  <si>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</si>
  <si>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</si>
  <si>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</si>
  <si>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</si>
  <si>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</si>
  <si>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</si>
  <si>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</si>
  <si>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</si>
  <si>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</si>
  <si>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</si>
  <si>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</si>
  <si>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</si>
  <si>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</si>
  <si>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</si>
  <si>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</si>
  <si>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</si>
  <si>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</si>
  <si>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</si>
  <si>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</si>
  <si>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</si>
  <si>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</si>
  <si>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</si>
  <si>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</si>
  <si>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</si>
  <si>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</si>
  <si>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</si>
  <si>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</si>
  <si>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</si>
  <si>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</si>
  <si>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</si>
  <si>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</si>
  <si>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</si>
  <si>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</si>
  <si>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</si>
  <si>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</si>
  <si>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</si>
  <si>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</si>
  <si>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</si>
  <si>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</si>
  <si>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</si>
  <si>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</si>
  <si>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</si>
  <si>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</si>
  <si>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</si>
  <si>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</si>
  <si>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</si>
  <si>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</si>
  <si>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</si>
  <si>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</si>
  <si>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</si>
  <si>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</si>
  <si>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</si>
  <si>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</si>
  <si>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</si>
  <si>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</si>
  <si>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</si>
  <si>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</si>
  <si>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</si>
  <si>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Подарочная корзина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</si>
  <si>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</si>
  <si>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</si>
  <si>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</si>
  <si>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</si>
  <si>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Подписка на новостную рассылку</t>
  </si>
  <si>
    <t>Закупки PR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</si>
  <si>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</si>
  <si>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</si>
  <si>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</si>
  <si>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</si>
  <si>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</si>
  <si>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</si>
  <si>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</si>
  <si>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</si>
  <si>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</si>
  <si>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</si>
  <si>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</si>
  <si>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</si>
  <si>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</si>
  <si>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</si>
  <si>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</si>
  <si>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</si>
  <si>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</si>
  <si>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ашық хат пен сыйлық себет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</si>
  <si>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</si>
  <si>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</si>
  <si>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</si>
  <si>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</si>
  <si>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</si>
  <si>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</si>
  <si>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</si>
  <si>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</si>
  <si>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</si>
  <si>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</si>
  <si>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</si>
  <si>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</si>
  <si>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</si>
  <si>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</si>
  <si>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</si>
  <si>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</si>
  <si>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</si>
  <si>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</si>
  <si>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</si>
  <si>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</si>
  <si>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</si>
  <si>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</si>
  <si>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</si>
  <si>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</si>
  <si>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</si>
  <si>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</si>
  <si>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</si>
  <si>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</si>
  <si>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</si>
  <si>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</si>
  <si>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</si>
  <si>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</si>
  <si>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</si>
  <si>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</si>
  <si>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</si>
  <si>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</si>
  <si>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</si>
  <si>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</si>
  <si>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</si>
  <si>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</si>
  <si>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</si>
  <si>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</si>
  <si>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</si>
  <si>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</si>
  <si>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</si>
  <si>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</si>
  <si>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</si>
  <si>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</si>
  <si>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</si>
  <si>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</si>
  <si>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</si>
  <si>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</si>
  <si>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</si>
  <si>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</si>
  <si>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</si>
  <si>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</si>
  <si>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Спиртные напитки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</si>
  <si>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</si>
  <si>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</si>
  <si>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</si>
  <si>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</si>
  <si>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</si>
  <si>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</si>
  <si>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</si>
  <si>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</si>
  <si>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</si>
  <si>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</si>
  <si>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</si>
  <si>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</si>
  <si>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</si>
  <si>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</si>
  <si>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</si>
  <si>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</si>
  <si>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</si>
  <si>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</si>
  <si>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</si>
  <si>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</si>
  <si>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</si>
  <si>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</si>
  <si>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</si>
  <si>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</si>
  <si>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</si>
  <si>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</si>
  <si>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</si>
  <si>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</si>
  <si>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</si>
  <si>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</si>
  <si>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</si>
  <si>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</si>
  <si>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</si>
  <si>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</si>
  <si>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</si>
  <si>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</si>
  <si>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</si>
  <si>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</si>
  <si>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</si>
  <si>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</si>
  <si>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</si>
  <si>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</si>
  <si>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</si>
  <si>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</si>
  <si>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</si>
  <si>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</si>
  <si>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</si>
  <si>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</si>
  <si>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</si>
  <si>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</si>
  <si>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</si>
  <si>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</si>
  <si>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</si>
  <si>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</si>
  <si>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</si>
  <si>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</si>
  <si>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</si>
  <si>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</si>
  <si>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</si>
  <si>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</si>
  <si>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</si>
  <si>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</si>
  <si>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</si>
  <si>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</si>
  <si>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</si>
  <si>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</si>
  <si>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</si>
  <si>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</si>
  <si>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</si>
  <si>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</si>
  <si>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</si>
  <si>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</si>
  <si>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</si>
  <si>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</si>
  <si>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</si>
  <si>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</si>
  <si>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</si>
  <si>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</si>
  <si>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</si>
  <si>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</si>
  <si>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</si>
  <si>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</si>
  <si>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</si>
  <si>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</si>
  <si>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</si>
  <si>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</si>
  <si>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</si>
  <si>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</si>
  <si>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</si>
  <si>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</si>
  <si>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</si>
  <si>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</si>
  <si>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</si>
  <si>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</si>
  <si>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</si>
  <si>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</si>
  <si>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</si>
  <si>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</si>
  <si>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</si>
  <si>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</si>
  <si>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</si>
  <si>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</si>
  <si>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</si>
  <si>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</si>
  <si>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</si>
  <si>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</si>
  <si>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</si>
  <si>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</si>
  <si>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</si>
  <si>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</si>
  <si>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</si>
  <si>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</si>
  <si>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</si>
  <si>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</si>
  <si>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</si>
  <si>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</si>
  <si>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</si>
  <si>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</si>
  <si>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</si>
  <si>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</si>
  <si>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</si>
  <si>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</si>
  <si>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</si>
  <si>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</si>
  <si>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</si>
  <si>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</si>
  <si>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</si>
  <si>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</si>
  <si>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</si>
  <si>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</si>
  <si>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</si>
  <si>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</si>
  <si>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</si>
  <si>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</si>
  <si>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</si>
  <si>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</si>
  <si>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</si>
  <si>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</si>
  <si>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</si>
  <si>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</si>
  <si>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</si>
  <si>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</si>
  <si>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</si>
  <si>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</si>
  <si>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</si>
  <si>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</si>
  <si>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</si>
  <si>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</si>
  <si>
    <t>Комплект мебели для пресс-центра</t>
  </si>
  <si>
    <t>Плотная бумага формата А4</t>
  </si>
  <si>
    <t>Брендированные открытки на День независимости, Новый год</t>
  </si>
  <si>
    <t>Брендированный пакет вертикальный</t>
  </si>
  <si>
    <t>Изготовление стены эмитентов</t>
  </si>
  <si>
    <t>Изготовление брендированного мобильного стенда</t>
  </si>
  <si>
    <t>Изготовление брендированных нагрудных знаков</t>
  </si>
  <si>
    <t>Разработка дизайна настенного и настольного календарей</t>
  </si>
  <si>
    <t>Настенный брендированный календарь</t>
  </si>
  <si>
    <t>Фотоаппарат</t>
  </si>
  <si>
    <t>Игра в боулинг</t>
  </si>
  <si>
    <t>Бар боулинг центра</t>
  </si>
  <si>
    <t>Боулинг ойыны</t>
  </si>
  <si>
    <t>Боулинг орталығының бары</t>
  </si>
  <si>
    <t>Баспасөз орталығы үшін жиһаз жиынтығы</t>
  </si>
  <si>
    <t>А4 форматтағы қалың қағаз</t>
  </si>
  <si>
    <t>Жаңа жылға, Тәуелсіздік күнге арналған брендтелген ашық хат</t>
  </si>
  <si>
    <t>Вертикалды брендтелген пакет</t>
  </si>
  <si>
    <t>Эмитенттер қабырғасың жасау</t>
  </si>
  <si>
    <t>Брендтелген мобильді стенд жасау</t>
  </si>
  <si>
    <t>Брендтелген омырау белгісін жасау</t>
  </si>
  <si>
    <t>Қабырғаға ілетін және үстелге қоятын күнтізбенің дизайнын жасау</t>
  </si>
  <si>
    <t>Брендтелген қабырға күнтізбесі</t>
  </si>
  <si>
    <t>Гарантийное и техническое обслуживание автомашин</t>
  </si>
  <si>
    <t>Терминал для сбора данных</t>
  </si>
  <si>
    <t>Сувенирный набор к новому году</t>
  </si>
  <si>
    <t>Автокөліктерді кепілдік және техникалық қамтамасыз ету бойынша қызметтер</t>
  </si>
  <si>
    <t>Мәліметтер жинау үшін терминал</t>
  </si>
  <si>
    <t>Жаңа жылға сувенирлік 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</si>
</sst>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7"/>
  <sheetViews>
    <sheetView tabSelected="1" topLeftCell="A9" zoomScaleNormal="100" workbookViewId="0">
      <pane xSplit="6" ySplit="2" topLeftCell="H125" activePane="bottomRight" state="frozen"/>
      <selection activeCell="A9" sqref="A9"/>
      <selection pane="topRight" activeCell="G9" sqref="G9"/>
      <selection pane="bottomLeft" activeCell="A11" sqref="A11"/>
      <selection pane="bottomRight" activeCell="H133" sqref="H133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447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548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445</v>
      </c>
      <c r="S5" s="164"/>
      <c r="T5" s="164"/>
    </row>
    <row r="6" spans="1:21" ht="35.25" customHeight="1" x14ac:dyDescent="0.5">
      <c r="K6" s="133"/>
      <c r="L6" s="164" t="s">
        <v>446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465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SUM(M12:M111)</f>
        <v>108307937.84999999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482</v>
      </c>
      <c r="C12" s="3" t="s">
        <v>466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482</v>
      </c>
      <c r="C13" s="3" t="s">
        <v>466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482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482</v>
      </c>
      <c r="C15" s="3" t="s">
        <v>466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482</v>
      </c>
      <c r="C16" s="3" t="s">
        <v>467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482</v>
      </c>
      <c r="C17" s="3" t="s">
        <v>467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ht="24" x14ac:dyDescent="0.25">
      <c r="A18" s="144">
        <v>7</v>
      </c>
      <c r="B18" s="144" t="s">
        <v>482</v>
      </c>
      <c r="C18" s="5" t="s">
        <v>468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46" t="s">
        <v>159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50</v>
      </c>
      <c r="U18" s="154" t="e">
        <f>M18-#REF!</f>
        <v>#REF!</v>
      </c>
    </row>
    <row r="19" spans="1:22" x14ac:dyDescent="0.25">
      <c r="A19" s="144">
        <v>8</v>
      </c>
      <c r="B19" s="144" t="s">
        <v>482</v>
      </c>
      <c r="C19" s="5" t="s">
        <v>468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482</v>
      </c>
      <c r="C20" s="5" t="s">
        <v>469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482</v>
      </c>
      <c r="C21" s="5" t="s">
        <v>470</v>
      </c>
      <c r="D21" s="1" t="s">
        <v>25</v>
      </c>
      <c r="E21" s="1" t="s">
        <v>462</v>
      </c>
      <c r="F21" s="1" t="s">
        <v>461</v>
      </c>
      <c r="G21" s="1" t="s">
        <v>462</v>
      </c>
      <c r="H21" s="1" t="s">
        <v>461</v>
      </c>
      <c r="I21" s="144" t="s">
        <v>158</v>
      </c>
      <c r="J21" s="1" t="s">
        <v>25</v>
      </c>
      <c r="K21" s="1">
        <v>70</v>
      </c>
      <c r="L21" s="145">
        <v>6071.43</v>
      </c>
      <c r="M21" s="145">
        <f t="shared" si="0"/>
        <v>425000.10000000003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482</v>
      </c>
      <c r="C22" s="5" t="s">
        <v>469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482</v>
      </c>
      <c r="C23" s="5" t="s">
        <v>471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482</v>
      </c>
      <c r="C24" s="5" t="s">
        <v>471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482</v>
      </c>
      <c r="C25" s="5" t="s">
        <v>471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482</v>
      </c>
      <c r="C26" s="5" t="s">
        <v>471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482</v>
      </c>
      <c r="C27" s="5" t="s">
        <v>471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482</v>
      </c>
      <c r="C28" s="5" t="s">
        <v>471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482</v>
      </c>
      <c r="C29" s="5" t="s">
        <v>472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482</v>
      </c>
      <c r="C30" s="160" t="s">
        <v>473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531</v>
      </c>
    </row>
    <row r="31" spans="1:22" ht="36" x14ac:dyDescent="0.25">
      <c r="A31" s="144">
        <v>20</v>
      </c>
      <c r="B31" s="144" t="s">
        <v>482</v>
      </c>
      <c r="C31" s="160" t="s">
        <v>473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531</v>
      </c>
    </row>
    <row r="32" spans="1:22" ht="36" x14ac:dyDescent="0.25">
      <c r="A32" s="144">
        <v>21</v>
      </c>
      <c r="B32" s="144" t="s">
        <v>482</v>
      </c>
      <c r="C32" s="160" t="s">
        <v>473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531</v>
      </c>
    </row>
    <row r="33" spans="1:22" ht="36" x14ac:dyDescent="0.25">
      <c r="A33" s="144">
        <v>22</v>
      </c>
      <c r="B33" s="144" t="s">
        <v>482</v>
      </c>
      <c r="C33" s="160" t="s">
        <v>473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531</v>
      </c>
    </row>
    <row r="34" spans="1:22" ht="24" x14ac:dyDescent="0.25">
      <c r="A34" s="144">
        <v>23</v>
      </c>
      <c r="B34" s="144" t="s">
        <v>482</v>
      </c>
      <c r="C34" s="5" t="s">
        <v>474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482</v>
      </c>
      <c r="C35" s="5" t="s">
        <v>474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482</v>
      </c>
      <c r="C36" s="5" t="s">
        <v>475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482</v>
      </c>
      <c r="C37" s="5" t="s">
        <v>475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482</v>
      </c>
      <c r="C38" s="160" t="s">
        <v>473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482</v>
      </c>
      <c r="C39" s="5" t="s">
        <v>476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482</v>
      </c>
      <c r="C40" s="5" t="s">
        <v>476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482</v>
      </c>
      <c r="C41" s="5" t="s">
        <v>476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482</v>
      </c>
      <c r="C42" s="5" t="s">
        <v>476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482</v>
      </c>
      <c r="C43" s="5" t="s">
        <v>476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482</v>
      </c>
      <c r="C44" s="5" t="s">
        <v>476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482</v>
      </c>
      <c r="C45" s="5" t="s">
        <v>476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482</v>
      </c>
      <c r="C46" s="5" t="s">
        <v>476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482</v>
      </c>
      <c r="C47" s="5" t="s">
        <v>476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482</v>
      </c>
      <c r="C48" s="5" t="s">
        <v>476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482</v>
      </c>
      <c r="C49" s="5" t="s">
        <v>476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482</v>
      </c>
      <c r="C50" s="5" t="s">
        <v>476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482</v>
      </c>
      <c r="C51" s="5" t="s">
        <v>476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482</v>
      </c>
      <c r="C52" s="5" t="s">
        <v>476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482</v>
      </c>
      <c r="C53" s="5" t="s">
        <v>476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482</v>
      </c>
      <c r="C54" s="5" t="s">
        <v>476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482</v>
      </c>
      <c r="C55" s="5" t="s">
        <v>476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482</v>
      </c>
      <c r="C56" s="5" t="s">
        <v>476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482</v>
      </c>
      <c r="C57" s="5" t="s">
        <v>476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482</v>
      </c>
      <c r="C58" s="5" t="s">
        <v>476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482</v>
      </c>
      <c r="C59" s="5" t="s">
        <v>476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482</v>
      </c>
      <c r="C60" s="5" t="s">
        <v>476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482</v>
      </c>
      <c r="C61" s="5" t="s">
        <v>476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482</v>
      </c>
      <c r="C62" s="5" t="s">
        <v>476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482</v>
      </c>
      <c r="C63" s="5" t="s">
        <v>476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482</v>
      </c>
      <c r="C64" s="5" t="s">
        <v>476</v>
      </c>
      <c r="D64" s="1" t="s">
        <v>36</v>
      </c>
      <c r="E64" s="1" t="s">
        <v>274</v>
      </c>
      <c r="F64" s="1" t="s">
        <v>61</v>
      </c>
      <c r="G64" s="1" t="s">
        <v>274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482</v>
      </c>
      <c r="C65" s="5" t="s">
        <v>476</v>
      </c>
      <c r="D65" s="1" t="s">
        <v>36</v>
      </c>
      <c r="E65" s="1" t="s">
        <v>275</v>
      </c>
      <c r="F65" s="1" t="s">
        <v>129</v>
      </c>
      <c r="G65" s="1" t="s">
        <v>275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482</v>
      </c>
      <c r="C66" s="5" t="s">
        <v>476</v>
      </c>
      <c r="D66" s="1" t="s">
        <v>36</v>
      </c>
      <c r="E66" s="1" t="s">
        <v>276</v>
      </c>
      <c r="F66" s="1" t="s">
        <v>131</v>
      </c>
      <c r="G66" s="1" t="s">
        <v>276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482</v>
      </c>
      <c r="C67" s="5" t="s">
        <v>476</v>
      </c>
      <c r="D67" s="1" t="s">
        <v>36</v>
      </c>
      <c r="E67" s="1" t="s">
        <v>277</v>
      </c>
      <c r="F67" s="1" t="s">
        <v>60</v>
      </c>
      <c r="G67" s="1" t="s">
        <v>277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482</v>
      </c>
      <c r="C68" s="5" t="s">
        <v>476</v>
      </c>
      <c r="D68" s="1" t="s">
        <v>25</v>
      </c>
      <c r="E68" s="1" t="s">
        <v>278</v>
      </c>
      <c r="F68" s="1" t="s">
        <v>146</v>
      </c>
      <c r="G68" s="1" t="s">
        <v>278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482</v>
      </c>
      <c r="C69" s="5" t="s">
        <v>476</v>
      </c>
      <c r="D69" s="1" t="s">
        <v>36</v>
      </c>
      <c r="E69" s="1" t="s">
        <v>279</v>
      </c>
      <c r="F69" s="1" t="s">
        <v>143</v>
      </c>
      <c r="G69" s="1" t="s">
        <v>279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482</v>
      </c>
      <c r="C70" s="5" t="s">
        <v>476</v>
      </c>
      <c r="D70" s="1" t="s">
        <v>36</v>
      </c>
      <c r="E70" s="1" t="s">
        <v>280</v>
      </c>
      <c r="F70" s="1" t="s">
        <v>134</v>
      </c>
      <c r="G70" s="1" t="s">
        <v>280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482</v>
      </c>
      <c r="C71" s="5" t="s">
        <v>470</v>
      </c>
      <c r="D71" s="1" t="s">
        <v>36</v>
      </c>
      <c r="E71" s="1" t="s">
        <v>281</v>
      </c>
      <c r="F71" s="1" t="s">
        <v>63</v>
      </c>
      <c r="G71" s="1" t="s">
        <v>281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482</v>
      </c>
      <c r="C72" s="5" t="s">
        <v>470</v>
      </c>
      <c r="D72" s="1" t="s">
        <v>36</v>
      </c>
      <c r="E72" s="1" t="s">
        <v>282</v>
      </c>
      <c r="F72" s="1" t="s">
        <v>64</v>
      </c>
      <c r="G72" s="1" t="s">
        <v>282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482</v>
      </c>
      <c r="C73" s="5" t="s">
        <v>470</v>
      </c>
      <c r="D73" s="1" t="s">
        <v>36</v>
      </c>
      <c r="E73" s="1" t="s">
        <v>283</v>
      </c>
      <c r="F73" s="1" t="s">
        <v>65</v>
      </c>
      <c r="G73" s="1" t="s">
        <v>283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482</v>
      </c>
      <c r="C74" s="5" t="s">
        <v>470</v>
      </c>
      <c r="D74" s="1" t="s">
        <v>36</v>
      </c>
      <c r="E74" s="1" t="s">
        <v>284</v>
      </c>
      <c r="F74" s="1" t="s">
        <v>66</v>
      </c>
      <c r="G74" s="1" t="s">
        <v>284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482</v>
      </c>
      <c r="C75" s="5" t="s">
        <v>470</v>
      </c>
      <c r="D75" s="1" t="s">
        <v>36</v>
      </c>
      <c r="E75" s="1" t="s">
        <v>285</v>
      </c>
      <c r="F75" s="1" t="s">
        <v>67</v>
      </c>
      <c r="G75" s="1" t="s">
        <v>285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482</v>
      </c>
      <c r="C76" s="5" t="s">
        <v>470</v>
      </c>
      <c r="D76" s="1" t="s">
        <v>36</v>
      </c>
      <c r="E76" s="1" t="s">
        <v>286</v>
      </c>
      <c r="F76" s="1" t="s">
        <v>69</v>
      </c>
      <c r="G76" s="1" t="s">
        <v>286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482</v>
      </c>
      <c r="C77" s="5" t="s">
        <v>470</v>
      </c>
      <c r="D77" s="1" t="s">
        <v>36</v>
      </c>
      <c r="E77" s="1" t="s">
        <v>287</v>
      </c>
      <c r="F77" s="1" t="s">
        <v>70</v>
      </c>
      <c r="G77" s="1" t="s">
        <v>287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482</v>
      </c>
      <c r="C78" s="5" t="s">
        <v>470</v>
      </c>
      <c r="D78" s="1" t="s">
        <v>36</v>
      </c>
      <c r="E78" s="1" t="s">
        <v>288</v>
      </c>
      <c r="F78" s="1" t="s">
        <v>71</v>
      </c>
      <c r="G78" s="1" t="s">
        <v>288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482</v>
      </c>
      <c r="C79" s="5" t="s">
        <v>470</v>
      </c>
      <c r="D79" s="144" t="s">
        <v>36</v>
      </c>
      <c r="E79" s="146" t="s">
        <v>289</v>
      </c>
      <c r="F79" s="146" t="s">
        <v>72</v>
      </c>
      <c r="G79" s="146" t="s">
        <v>289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482</v>
      </c>
      <c r="C80" s="5" t="s">
        <v>470</v>
      </c>
      <c r="D80" s="1" t="s">
        <v>36</v>
      </c>
      <c r="E80" s="1" t="s">
        <v>628</v>
      </c>
      <c r="F80" s="144" t="s">
        <v>625</v>
      </c>
      <c r="G80" s="1" t="s">
        <v>628</v>
      </c>
      <c r="H80" s="144" t="s">
        <v>625</v>
      </c>
      <c r="I80" s="146" t="s">
        <v>170</v>
      </c>
      <c r="J80" s="1" t="s">
        <v>114</v>
      </c>
      <c r="K80" s="149">
        <v>30</v>
      </c>
      <c r="L80" s="145">
        <v>10000</v>
      </c>
      <c r="M80" s="145">
        <f t="shared" si="1"/>
        <v>300000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50</v>
      </c>
      <c r="U80" s="154" t="e">
        <f>M80-#REF!</f>
        <v>#REF!</v>
      </c>
    </row>
    <row r="81" spans="1:21" ht="24" x14ac:dyDescent="0.25">
      <c r="A81" s="144">
        <v>70</v>
      </c>
      <c r="B81" s="144" t="s">
        <v>482</v>
      </c>
      <c r="C81" s="5" t="s">
        <v>475</v>
      </c>
      <c r="D81" s="1" t="s">
        <v>36</v>
      </c>
      <c r="E81" s="1" t="s">
        <v>290</v>
      </c>
      <c r="F81" s="1" t="s">
        <v>74</v>
      </c>
      <c r="G81" s="1" t="s">
        <v>290</v>
      </c>
      <c r="H81" s="1" t="s">
        <v>74</v>
      </c>
      <c r="I81" s="146" t="s">
        <v>170</v>
      </c>
      <c r="J81" s="1" t="s">
        <v>114</v>
      </c>
      <c r="K81" s="149">
        <v>30</v>
      </c>
      <c r="L81" s="145">
        <v>300</v>
      </c>
      <c r="M81" s="145">
        <f t="shared" si="1"/>
        <v>9000</v>
      </c>
      <c r="N81" s="1"/>
      <c r="O81" s="1"/>
      <c r="P81" s="147"/>
      <c r="Q81" s="1" t="s">
        <v>90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482</v>
      </c>
      <c r="C82" s="5" t="s">
        <v>475</v>
      </c>
      <c r="D82" s="1" t="s">
        <v>36</v>
      </c>
      <c r="E82" s="1" t="s">
        <v>291</v>
      </c>
      <c r="F82" s="1" t="s">
        <v>75</v>
      </c>
      <c r="G82" s="1" t="s">
        <v>291</v>
      </c>
      <c r="H82" s="1" t="s">
        <v>75</v>
      </c>
      <c r="I82" s="146" t="s">
        <v>170</v>
      </c>
      <c r="J82" s="1" t="s">
        <v>114</v>
      </c>
      <c r="K82" s="149">
        <v>30</v>
      </c>
      <c r="L82" s="145">
        <v>450</v>
      </c>
      <c r="M82" s="145">
        <f t="shared" si="1"/>
        <v>13500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482</v>
      </c>
      <c r="C83" s="5" t="s">
        <v>475</v>
      </c>
      <c r="D83" s="1" t="s">
        <v>36</v>
      </c>
      <c r="E83" s="1" t="s">
        <v>292</v>
      </c>
      <c r="F83" s="1" t="s">
        <v>76</v>
      </c>
      <c r="G83" s="1" t="s">
        <v>292</v>
      </c>
      <c r="H83" s="1" t="s">
        <v>76</v>
      </c>
      <c r="I83" s="146" t="s">
        <v>170</v>
      </c>
      <c r="J83" s="1" t="s">
        <v>114</v>
      </c>
      <c r="K83" s="149">
        <v>20</v>
      </c>
      <c r="L83" s="145">
        <v>1000</v>
      </c>
      <c r="M83" s="145">
        <f t="shared" si="1"/>
        <v>20000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482</v>
      </c>
      <c r="C84" s="5" t="s">
        <v>475</v>
      </c>
      <c r="D84" s="1" t="s">
        <v>36</v>
      </c>
      <c r="E84" s="1" t="s">
        <v>293</v>
      </c>
      <c r="F84" s="1" t="s">
        <v>138</v>
      </c>
      <c r="G84" s="1" t="s">
        <v>293</v>
      </c>
      <c r="H84" s="1" t="s">
        <v>139</v>
      </c>
      <c r="I84" s="146" t="s">
        <v>170</v>
      </c>
      <c r="J84" s="1" t="s">
        <v>114</v>
      </c>
      <c r="K84" s="149">
        <v>30</v>
      </c>
      <c r="L84" s="145">
        <v>200</v>
      </c>
      <c r="M84" s="145">
        <f t="shared" si="1"/>
        <v>6000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482</v>
      </c>
      <c r="C85" s="5" t="s">
        <v>475</v>
      </c>
      <c r="D85" s="1" t="s">
        <v>36</v>
      </c>
      <c r="E85" s="1" t="s">
        <v>294</v>
      </c>
      <c r="F85" s="1" t="s">
        <v>77</v>
      </c>
      <c r="G85" s="1" t="s">
        <v>294</v>
      </c>
      <c r="H85" s="1" t="s">
        <v>77</v>
      </c>
      <c r="I85" s="146" t="s">
        <v>170</v>
      </c>
      <c r="J85" s="1" t="s">
        <v>114</v>
      </c>
      <c r="K85" s="150">
        <v>15</v>
      </c>
      <c r="L85" s="145">
        <v>1000</v>
      </c>
      <c r="M85" s="145">
        <f t="shared" si="1"/>
        <v>15000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482</v>
      </c>
      <c r="C86" s="5" t="s">
        <v>469</v>
      </c>
      <c r="D86" s="1" t="s">
        <v>25</v>
      </c>
      <c r="E86" s="1" t="s">
        <v>565</v>
      </c>
      <c r="F86" s="1" t="s">
        <v>564</v>
      </c>
      <c r="G86" s="1" t="s">
        <v>565</v>
      </c>
      <c r="H86" s="1" t="s">
        <v>564</v>
      </c>
      <c r="I86" s="146" t="s">
        <v>170</v>
      </c>
      <c r="J86" s="1" t="s">
        <v>114</v>
      </c>
      <c r="K86" s="150">
        <v>5</v>
      </c>
      <c r="L86" s="145">
        <v>10000</v>
      </c>
      <c r="M86" s="145">
        <f t="shared" si="1"/>
        <v>50000</v>
      </c>
      <c r="N86" s="1"/>
      <c r="O86" s="1"/>
      <c r="P86" s="147"/>
      <c r="Q86" s="1" t="s">
        <v>98</v>
      </c>
      <c r="R86" s="1" t="s">
        <v>86</v>
      </c>
      <c r="S86" s="1">
        <v>751410000</v>
      </c>
      <c r="T86" s="1">
        <v>100</v>
      </c>
      <c r="U86" s="154" t="e">
        <f>M86-#REF!</f>
        <v>#REF!</v>
      </c>
    </row>
    <row r="87" spans="1:21" ht="24" x14ac:dyDescent="0.25">
      <c r="A87" s="144">
        <v>76</v>
      </c>
      <c r="B87" s="144" t="s">
        <v>482</v>
      </c>
      <c r="C87" s="5" t="s">
        <v>469</v>
      </c>
      <c r="D87" s="1" t="s">
        <v>36</v>
      </c>
      <c r="E87" s="1" t="s">
        <v>295</v>
      </c>
      <c r="F87" s="1" t="s">
        <v>79</v>
      </c>
      <c r="G87" s="1" t="s">
        <v>295</v>
      </c>
      <c r="H87" s="1" t="s">
        <v>79</v>
      </c>
      <c r="I87" s="146" t="s">
        <v>159</v>
      </c>
      <c r="J87" s="1" t="s">
        <v>114</v>
      </c>
      <c r="K87" s="150">
        <v>1200</v>
      </c>
      <c r="L87" s="145">
        <v>750</v>
      </c>
      <c r="M87" s="145">
        <f t="shared" si="1"/>
        <v>900000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482</v>
      </c>
      <c r="C88" s="5" t="s">
        <v>470</v>
      </c>
      <c r="D88" s="1" t="s">
        <v>36</v>
      </c>
      <c r="E88" s="1" t="s">
        <v>296</v>
      </c>
      <c r="F88" s="1" t="s">
        <v>80</v>
      </c>
      <c r="G88" s="1" t="s">
        <v>296</v>
      </c>
      <c r="H88" s="1" t="s">
        <v>80</v>
      </c>
      <c r="I88" s="146" t="s">
        <v>170</v>
      </c>
      <c r="J88" s="1" t="s">
        <v>114</v>
      </c>
      <c r="K88" s="150">
        <v>720</v>
      </c>
      <c r="L88" s="145">
        <v>80</v>
      </c>
      <c r="M88" s="145">
        <f t="shared" si="1"/>
        <v>57600</v>
      </c>
      <c r="N88" s="1"/>
      <c r="O88" s="1"/>
      <c r="P88" s="147"/>
      <c r="Q88" s="1" t="s">
        <v>85</v>
      </c>
      <c r="R88" s="1" t="s">
        <v>119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482</v>
      </c>
      <c r="C89" s="5" t="s">
        <v>470</v>
      </c>
      <c r="D89" s="1" t="s">
        <v>36</v>
      </c>
      <c r="E89" s="1" t="s">
        <v>297</v>
      </c>
      <c r="F89" s="1" t="s">
        <v>81</v>
      </c>
      <c r="G89" s="1" t="s">
        <v>297</v>
      </c>
      <c r="H89" s="1" t="s">
        <v>81</v>
      </c>
      <c r="I89" s="146" t="s">
        <v>170</v>
      </c>
      <c r="J89" s="1" t="s">
        <v>114</v>
      </c>
      <c r="K89" s="150">
        <v>864</v>
      </c>
      <c r="L89" s="145">
        <v>80</v>
      </c>
      <c r="M89" s="145">
        <f t="shared" si="1"/>
        <v>69120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s="128" customFormat="1" ht="24" x14ac:dyDescent="0.25">
      <c r="A90" s="144">
        <v>79</v>
      </c>
      <c r="B90" s="144" t="s">
        <v>482</v>
      </c>
      <c r="C90" s="3" t="s">
        <v>469</v>
      </c>
      <c r="D90" s="146" t="s">
        <v>25</v>
      </c>
      <c r="E90" s="146" t="s">
        <v>298</v>
      </c>
      <c r="F90" s="146" t="s">
        <v>137</v>
      </c>
      <c r="G90" s="146" t="s">
        <v>298</v>
      </c>
      <c r="H90" s="146" t="s">
        <v>137</v>
      </c>
      <c r="I90" s="146" t="s">
        <v>170</v>
      </c>
      <c r="J90" s="146" t="s">
        <v>36</v>
      </c>
      <c r="K90" s="150">
        <v>2</v>
      </c>
      <c r="L90" s="145">
        <v>40000</v>
      </c>
      <c r="M90" s="145">
        <f t="shared" si="1"/>
        <v>80000</v>
      </c>
      <c r="N90" s="146"/>
      <c r="O90" s="146"/>
      <c r="P90" s="131"/>
      <c r="Q90" s="146" t="s">
        <v>94</v>
      </c>
      <c r="R90" s="146" t="s">
        <v>99</v>
      </c>
      <c r="S90" s="146">
        <v>751410000</v>
      </c>
      <c r="T90" s="146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482</v>
      </c>
      <c r="C91" s="5" t="s">
        <v>469</v>
      </c>
      <c r="D91" s="146" t="s">
        <v>25</v>
      </c>
      <c r="E91" s="146" t="s">
        <v>299</v>
      </c>
      <c r="F91" s="146" t="s">
        <v>82</v>
      </c>
      <c r="G91" s="146" t="s">
        <v>299</v>
      </c>
      <c r="H91" s="146" t="s">
        <v>82</v>
      </c>
      <c r="I91" s="146" t="s">
        <v>158</v>
      </c>
      <c r="J91" s="146" t="s">
        <v>25</v>
      </c>
      <c r="K91" s="150">
        <v>1</v>
      </c>
      <c r="L91" s="145">
        <v>7500</v>
      </c>
      <c r="M91" s="145">
        <f t="shared" si="1"/>
        <v>7500</v>
      </c>
      <c r="N91" s="146"/>
      <c r="O91" s="146"/>
      <c r="P91" s="131"/>
      <c r="Q91" s="146" t="s">
        <v>85</v>
      </c>
      <c r="R91" s="146" t="s">
        <v>86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482</v>
      </c>
      <c r="C92" s="5" t="s">
        <v>477</v>
      </c>
      <c r="D92" s="146" t="s">
        <v>25</v>
      </c>
      <c r="E92" s="146" t="s">
        <v>300</v>
      </c>
      <c r="F92" s="146" t="s">
        <v>83</v>
      </c>
      <c r="G92" s="146" t="s">
        <v>300</v>
      </c>
      <c r="H92" s="146" t="s">
        <v>83</v>
      </c>
      <c r="I92" s="146" t="s">
        <v>170</v>
      </c>
      <c r="J92" s="146" t="s">
        <v>25</v>
      </c>
      <c r="K92" s="150">
        <v>1</v>
      </c>
      <c r="L92" s="145">
        <v>150000</v>
      </c>
      <c r="M92" s="145">
        <f t="shared" si="1"/>
        <v>150000</v>
      </c>
      <c r="N92" s="146"/>
      <c r="O92" s="146"/>
      <c r="P92" s="131"/>
      <c r="Q92" s="146" t="s">
        <v>98</v>
      </c>
      <c r="R92" s="146" t="s">
        <v>119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36" x14ac:dyDescent="0.25">
      <c r="A93" s="144">
        <v>82</v>
      </c>
      <c r="B93" s="144" t="s">
        <v>482</v>
      </c>
      <c r="C93" s="5" t="s">
        <v>477</v>
      </c>
      <c r="D93" s="146" t="s">
        <v>25</v>
      </c>
      <c r="E93" s="146" t="s">
        <v>301</v>
      </c>
      <c r="F93" s="146" t="s">
        <v>84</v>
      </c>
      <c r="G93" s="146" t="s">
        <v>301</v>
      </c>
      <c r="H93" s="146" t="s">
        <v>84</v>
      </c>
      <c r="I93" s="146" t="s">
        <v>170</v>
      </c>
      <c r="J93" s="146" t="s">
        <v>114</v>
      </c>
      <c r="K93" s="150">
        <v>7</v>
      </c>
      <c r="L93" s="145">
        <v>6000</v>
      </c>
      <c r="M93" s="145">
        <f t="shared" si="1"/>
        <v>42000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24" x14ac:dyDescent="0.25">
      <c r="A94" s="144">
        <v>83</v>
      </c>
      <c r="B94" s="144" t="s">
        <v>482</v>
      </c>
      <c r="C94" s="8" t="s">
        <v>481</v>
      </c>
      <c r="D94" s="146" t="s">
        <v>36</v>
      </c>
      <c r="E94" s="146" t="s">
        <v>100</v>
      </c>
      <c r="F94" s="146" t="s">
        <v>100</v>
      </c>
      <c r="G94" s="146" t="s">
        <v>100</v>
      </c>
      <c r="H94" s="146" t="s">
        <v>100</v>
      </c>
      <c r="I94" s="146" t="s">
        <v>170</v>
      </c>
      <c r="J94" s="146" t="s">
        <v>114</v>
      </c>
      <c r="K94" s="150">
        <v>2</v>
      </c>
      <c r="L94" s="145">
        <v>25000</v>
      </c>
      <c r="M94" s="145">
        <f t="shared" si="1"/>
        <v>50000</v>
      </c>
      <c r="N94" s="146"/>
      <c r="O94" s="146"/>
      <c r="P94" s="131"/>
      <c r="Q94" s="146" t="s">
        <v>94</v>
      </c>
      <c r="R94" s="146" t="s">
        <v>119</v>
      </c>
      <c r="S94" s="146">
        <v>751410000</v>
      </c>
      <c r="T94" s="146">
        <v>100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482</v>
      </c>
      <c r="C95" s="5" t="s">
        <v>469</v>
      </c>
      <c r="D95" s="146" t="s">
        <v>25</v>
      </c>
      <c r="E95" s="146" t="s">
        <v>302</v>
      </c>
      <c r="F95" s="146" t="s">
        <v>102</v>
      </c>
      <c r="G95" s="146" t="s">
        <v>302</v>
      </c>
      <c r="H95" s="146" t="s">
        <v>102</v>
      </c>
      <c r="I95" s="146" t="s">
        <v>170</v>
      </c>
      <c r="J95" s="146" t="s">
        <v>25</v>
      </c>
      <c r="K95" s="150">
        <v>1</v>
      </c>
      <c r="L95" s="145">
        <v>150000</v>
      </c>
      <c r="M95" s="145">
        <f t="shared" si="1"/>
        <v>150000</v>
      </c>
      <c r="N95" s="146"/>
      <c r="O95" s="146"/>
      <c r="P95" s="131"/>
      <c r="Q95" s="146" t="s">
        <v>93</v>
      </c>
      <c r="R95" s="146" t="s">
        <v>119</v>
      </c>
      <c r="S95" s="146">
        <v>751410000</v>
      </c>
      <c r="T95" s="146">
        <v>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482</v>
      </c>
      <c r="C96" s="8" t="s">
        <v>480</v>
      </c>
      <c r="D96" s="146" t="s">
        <v>36</v>
      </c>
      <c r="E96" s="146" t="s">
        <v>303</v>
      </c>
      <c r="F96" s="146" t="s">
        <v>103</v>
      </c>
      <c r="G96" s="146" t="s">
        <v>303</v>
      </c>
      <c r="H96" s="146" t="s">
        <v>103</v>
      </c>
      <c r="I96" s="146" t="s">
        <v>170</v>
      </c>
      <c r="J96" s="146" t="s">
        <v>114</v>
      </c>
      <c r="K96" s="150">
        <v>1</v>
      </c>
      <c r="L96" s="145">
        <v>40000</v>
      </c>
      <c r="M96" s="145">
        <f t="shared" si="1"/>
        <v>40000</v>
      </c>
      <c r="N96" s="146"/>
      <c r="O96" s="146"/>
      <c r="P96" s="131"/>
      <c r="Q96" s="146" t="s">
        <v>91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ht="24" x14ac:dyDescent="0.25">
      <c r="A97" s="144">
        <v>86</v>
      </c>
      <c r="B97" s="144" t="s">
        <v>482</v>
      </c>
      <c r="C97" s="3" t="s">
        <v>478</v>
      </c>
      <c r="D97" s="1" t="s">
        <v>36</v>
      </c>
      <c r="E97" s="1" t="s">
        <v>304</v>
      </c>
      <c r="F97" s="1" t="s">
        <v>104</v>
      </c>
      <c r="G97" s="1" t="s">
        <v>304</v>
      </c>
      <c r="H97" s="1" t="s">
        <v>104</v>
      </c>
      <c r="I97" s="146" t="s">
        <v>170</v>
      </c>
      <c r="J97" s="1" t="s">
        <v>114</v>
      </c>
      <c r="K97" s="150">
        <v>20</v>
      </c>
      <c r="L97" s="145">
        <v>12000</v>
      </c>
      <c r="M97" s="145">
        <f t="shared" si="1"/>
        <v>240000</v>
      </c>
      <c r="N97" s="1"/>
      <c r="O97" s="1"/>
      <c r="P97" s="147"/>
      <c r="Q97" s="1" t="s">
        <v>92</v>
      </c>
      <c r="R97" s="1" t="s">
        <v>119</v>
      </c>
      <c r="S97" s="1">
        <v>751410000</v>
      </c>
      <c r="T97" s="1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482</v>
      </c>
      <c r="C98" s="3" t="s">
        <v>469</v>
      </c>
      <c r="D98" s="144" t="s">
        <v>25</v>
      </c>
      <c r="E98" s="146" t="s">
        <v>305</v>
      </c>
      <c r="F98" s="146" t="s">
        <v>141</v>
      </c>
      <c r="G98" s="146" t="s">
        <v>305</v>
      </c>
      <c r="H98" s="146" t="s">
        <v>141</v>
      </c>
      <c r="I98" s="146" t="s">
        <v>170</v>
      </c>
      <c r="J98" s="146" t="s">
        <v>114</v>
      </c>
      <c r="K98" s="150">
        <v>20</v>
      </c>
      <c r="L98" s="145">
        <v>12000</v>
      </c>
      <c r="M98" s="145">
        <f t="shared" si="1"/>
        <v>240000</v>
      </c>
      <c r="N98" s="146"/>
      <c r="O98" s="146"/>
      <c r="P98" s="131"/>
      <c r="Q98" s="146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482</v>
      </c>
      <c r="C99" s="3" t="s">
        <v>478</v>
      </c>
      <c r="D99" s="144" t="s">
        <v>25</v>
      </c>
      <c r="E99" s="146" t="s">
        <v>574</v>
      </c>
      <c r="F99" s="146" t="s">
        <v>573</v>
      </c>
      <c r="G99" s="146" t="s">
        <v>574</v>
      </c>
      <c r="H99" s="146" t="s">
        <v>573</v>
      </c>
      <c r="I99" s="146" t="s">
        <v>112</v>
      </c>
      <c r="J99" s="146" t="s">
        <v>25</v>
      </c>
      <c r="K99" s="150">
        <v>1</v>
      </c>
      <c r="L99" s="145">
        <v>13210000</v>
      </c>
      <c r="M99" s="145">
        <f t="shared" si="1"/>
        <v>13210000</v>
      </c>
      <c r="N99" s="146"/>
      <c r="O99" s="146"/>
      <c r="P99" s="131"/>
      <c r="Q99" s="146" t="s">
        <v>91</v>
      </c>
      <c r="R99" s="1" t="s">
        <v>575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482</v>
      </c>
      <c r="C100" s="5" t="s">
        <v>475</v>
      </c>
      <c r="D100" s="144" t="s">
        <v>36</v>
      </c>
      <c r="E100" s="146" t="s">
        <v>306</v>
      </c>
      <c r="F100" s="146" t="s">
        <v>151</v>
      </c>
      <c r="G100" s="146" t="s">
        <v>306</v>
      </c>
      <c r="H100" s="146" t="s">
        <v>151</v>
      </c>
      <c r="I100" s="146" t="s">
        <v>170</v>
      </c>
      <c r="J100" s="146" t="s">
        <v>114</v>
      </c>
      <c r="K100" s="150">
        <v>5</v>
      </c>
      <c r="L100" s="145">
        <v>7500</v>
      </c>
      <c r="M100" s="145">
        <f t="shared" si="1"/>
        <v>37500</v>
      </c>
      <c r="N100" s="146"/>
      <c r="O100" s="146"/>
      <c r="P100" s="131"/>
      <c r="Q100" s="146" t="s">
        <v>85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482</v>
      </c>
      <c r="C101" s="3" t="s">
        <v>475</v>
      </c>
      <c r="D101" s="144" t="s">
        <v>36</v>
      </c>
      <c r="E101" s="146" t="s">
        <v>307</v>
      </c>
      <c r="F101" s="146" t="s">
        <v>149</v>
      </c>
      <c r="G101" s="146" t="s">
        <v>307</v>
      </c>
      <c r="H101" s="146" t="s">
        <v>149</v>
      </c>
      <c r="I101" s="146" t="s">
        <v>159</v>
      </c>
      <c r="J101" s="146" t="s">
        <v>114</v>
      </c>
      <c r="K101" s="150">
        <v>120</v>
      </c>
      <c r="L101" s="145">
        <v>28000</v>
      </c>
      <c r="M101" s="145">
        <f t="shared" si="1"/>
        <v>3360000</v>
      </c>
      <c r="N101" s="146"/>
      <c r="O101" s="146"/>
      <c r="P101" s="131"/>
      <c r="Q101" s="146" t="s">
        <v>90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s="128" customFormat="1" ht="24" x14ac:dyDescent="0.25">
      <c r="A102" s="144">
        <v>91</v>
      </c>
      <c r="B102" s="144" t="s">
        <v>482</v>
      </c>
      <c r="C102" s="144" t="s">
        <v>479</v>
      </c>
      <c r="D102" s="146" t="s">
        <v>36</v>
      </c>
      <c r="E102" s="146" t="s">
        <v>308</v>
      </c>
      <c r="F102" s="146" t="s">
        <v>140</v>
      </c>
      <c r="G102" s="146" t="s">
        <v>308</v>
      </c>
      <c r="H102" s="146" t="s">
        <v>140</v>
      </c>
      <c r="I102" s="146" t="s">
        <v>209</v>
      </c>
      <c r="J102" s="146" t="s">
        <v>114</v>
      </c>
      <c r="K102" s="150">
        <v>2</v>
      </c>
      <c r="L102" s="145">
        <v>10000000</v>
      </c>
      <c r="M102" s="145">
        <f t="shared" si="1"/>
        <v>20000000</v>
      </c>
      <c r="N102" s="146"/>
      <c r="O102" s="146"/>
      <c r="P102" s="131"/>
      <c r="Q102" s="146" t="s">
        <v>91</v>
      </c>
      <c r="R102" s="146" t="s">
        <v>119</v>
      </c>
      <c r="S102" s="146">
        <v>751410000</v>
      </c>
      <c r="T102" s="146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/>
      <c r="C103" s="144"/>
      <c r="D103" s="146" t="s">
        <v>25</v>
      </c>
      <c r="E103" s="146" t="s">
        <v>551</v>
      </c>
      <c r="F103" s="146" t="s">
        <v>551</v>
      </c>
      <c r="G103" s="146" t="s">
        <v>551</v>
      </c>
      <c r="H103" s="146" t="s">
        <v>551</v>
      </c>
      <c r="I103" s="146" t="s">
        <v>170</v>
      </c>
      <c r="J103" s="146" t="s">
        <v>25</v>
      </c>
      <c r="K103" s="150">
        <v>1</v>
      </c>
      <c r="L103" s="145">
        <v>100000</v>
      </c>
      <c r="M103" s="145">
        <f t="shared" si="1"/>
        <v>100000</v>
      </c>
      <c r="N103" s="146"/>
      <c r="O103" s="146"/>
      <c r="P103" s="131"/>
      <c r="Q103" s="146" t="s">
        <v>92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36" x14ac:dyDescent="0.25">
      <c r="A104" s="144">
        <v>93</v>
      </c>
      <c r="B104" s="144"/>
      <c r="C104" s="144"/>
      <c r="D104" s="146" t="s">
        <v>25</v>
      </c>
      <c r="E104" s="146" t="s">
        <v>559</v>
      </c>
      <c r="F104" s="146" t="s">
        <v>558</v>
      </c>
      <c r="G104" s="146" t="s">
        <v>559</v>
      </c>
      <c r="H104" s="146" t="s">
        <v>558</v>
      </c>
      <c r="I104" s="146" t="s">
        <v>170</v>
      </c>
      <c r="J104" s="146" t="s">
        <v>25</v>
      </c>
      <c r="K104" s="150">
        <v>1</v>
      </c>
      <c r="L104" s="145">
        <v>250000</v>
      </c>
      <c r="M104" s="145">
        <f t="shared" si="1"/>
        <v>250000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561</v>
      </c>
      <c r="F105" s="146" t="s">
        <v>560</v>
      </c>
      <c r="G105" s="146" t="s">
        <v>561</v>
      </c>
      <c r="H105" s="146" t="s">
        <v>560</v>
      </c>
      <c r="I105" s="146" t="s">
        <v>159</v>
      </c>
      <c r="J105" s="146" t="s">
        <v>25</v>
      </c>
      <c r="K105" s="150">
        <v>1</v>
      </c>
      <c r="L105" s="145">
        <v>540000</v>
      </c>
      <c r="M105" s="145">
        <f t="shared" si="1"/>
        <v>540000</v>
      </c>
      <c r="N105" s="146"/>
      <c r="O105" s="146"/>
      <c r="P105" s="131"/>
      <c r="Q105" s="146" t="s">
        <v>98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ht="24" x14ac:dyDescent="0.25">
      <c r="A106" s="144">
        <v>95</v>
      </c>
      <c r="B106" s="144" t="s">
        <v>482</v>
      </c>
      <c r="C106" s="5" t="s">
        <v>469</v>
      </c>
      <c r="D106" s="1" t="s">
        <v>25</v>
      </c>
      <c r="E106" s="1" t="s">
        <v>567</v>
      </c>
      <c r="F106" s="1" t="s">
        <v>566</v>
      </c>
      <c r="G106" s="1" t="s">
        <v>567</v>
      </c>
      <c r="H106" s="1" t="s">
        <v>566</v>
      </c>
      <c r="I106" s="146" t="s">
        <v>170</v>
      </c>
      <c r="J106" s="1" t="s">
        <v>114</v>
      </c>
      <c r="K106" s="150">
        <v>1</v>
      </c>
      <c r="L106" s="145">
        <v>100000</v>
      </c>
      <c r="M106" s="145">
        <f t="shared" ref="M106:M111" si="2">L106*K106</f>
        <v>100000</v>
      </c>
      <c r="N106" s="1"/>
      <c r="O106" s="1"/>
      <c r="P106" s="147"/>
      <c r="Q106" s="1" t="s">
        <v>98</v>
      </c>
      <c r="R106" s="1" t="s">
        <v>86</v>
      </c>
      <c r="S106" s="1">
        <v>751410000</v>
      </c>
      <c r="T106" s="1">
        <v>100</v>
      </c>
      <c r="U106" s="154" t="e">
        <f>M106-#REF!</f>
        <v>#REF!</v>
      </c>
    </row>
    <row r="107" spans="1:21" s="128" customFormat="1" ht="24" x14ac:dyDescent="0.25">
      <c r="A107" s="144">
        <v>96</v>
      </c>
      <c r="B107" s="144" t="s">
        <v>482</v>
      </c>
      <c r="C107" s="5" t="s">
        <v>477</v>
      </c>
      <c r="D107" s="146" t="s">
        <v>25</v>
      </c>
      <c r="E107" s="146" t="s">
        <v>577</v>
      </c>
      <c r="F107" s="146" t="s">
        <v>578</v>
      </c>
      <c r="G107" s="146" t="s">
        <v>577</v>
      </c>
      <c r="H107" s="146" t="s">
        <v>578</v>
      </c>
      <c r="I107" s="146" t="s">
        <v>170</v>
      </c>
      <c r="J107" s="146" t="s">
        <v>25</v>
      </c>
      <c r="K107" s="150">
        <v>1</v>
      </c>
      <c r="L107" s="145">
        <v>10000</v>
      </c>
      <c r="M107" s="145">
        <f t="shared" si="2"/>
        <v>10000</v>
      </c>
      <c r="N107" s="146"/>
      <c r="O107" s="146"/>
      <c r="P107" s="131"/>
      <c r="Q107" s="146" t="s">
        <v>90</v>
      </c>
      <c r="R107" s="146" t="s">
        <v>119</v>
      </c>
      <c r="S107" s="146">
        <v>751410000</v>
      </c>
      <c r="T107" s="146">
        <v>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/>
      <c r="C108" s="5"/>
      <c r="D108" s="146" t="s">
        <v>36</v>
      </c>
      <c r="E108" s="146" t="s">
        <v>580</v>
      </c>
      <c r="F108" s="146" t="s">
        <v>579</v>
      </c>
      <c r="G108" s="146" t="s">
        <v>580</v>
      </c>
      <c r="H108" s="146" t="s">
        <v>579</v>
      </c>
      <c r="I108" s="146" t="s">
        <v>170</v>
      </c>
      <c r="J108" s="1" t="s">
        <v>114</v>
      </c>
      <c r="K108" s="150">
        <v>4</v>
      </c>
      <c r="L108" s="145">
        <v>17500</v>
      </c>
      <c r="M108" s="145">
        <f t="shared" si="2"/>
        <v>70000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100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25</v>
      </c>
      <c r="E109" s="146" t="s">
        <v>587</v>
      </c>
      <c r="F109" s="146" t="s">
        <v>586</v>
      </c>
      <c r="G109" s="146" t="s">
        <v>587</v>
      </c>
      <c r="H109" s="146" t="s">
        <v>586</v>
      </c>
      <c r="I109" s="146" t="s">
        <v>170</v>
      </c>
      <c r="J109" s="146" t="s">
        <v>25</v>
      </c>
      <c r="K109" s="150">
        <v>1</v>
      </c>
      <c r="L109" s="145">
        <v>100000</v>
      </c>
      <c r="M109" s="145">
        <f t="shared" si="2"/>
        <v>100000</v>
      </c>
      <c r="N109" s="146"/>
      <c r="O109" s="146"/>
      <c r="P109" s="131"/>
      <c r="Q109" s="146" t="s">
        <v>96</v>
      </c>
      <c r="R109" s="146" t="s">
        <v>119</v>
      </c>
      <c r="S109" s="146">
        <v>751410000</v>
      </c>
      <c r="T109" s="146">
        <v>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36</v>
      </c>
      <c r="E110" s="146" t="s">
        <v>614</v>
      </c>
      <c r="F110" s="146" t="s">
        <v>600</v>
      </c>
      <c r="G110" s="146" t="s">
        <v>614</v>
      </c>
      <c r="H110" s="146" t="s">
        <v>600</v>
      </c>
      <c r="I110" s="146" t="s">
        <v>159</v>
      </c>
      <c r="J110" s="146" t="s">
        <v>273</v>
      </c>
      <c r="K110" s="150">
        <v>1</v>
      </c>
      <c r="L110" s="145">
        <v>7500000</v>
      </c>
      <c r="M110" s="145">
        <f t="shared" si="2"/>
        <v>7500000</v>
      </c>
      <c r="N110" s="146"/>
      <c r="O110" s="146"/>
      <c r="P110" s="131"/>
      <c r="Q110" s="146" t="s">
        <v>89</v>
      </c>
      <c r="R110" s="146" t="s">
        <v>581</v>
      </c>
      <c r="S110" s="146"/>
      <c r="T110" s="146">
        <v>30</v>
      </c>
      <c r="U110" s="154" t="e">
        <f>M110-#REF!</f>
        <v>#REF!</v>
      </c>
    </row>
    <row r="111" spans="1:21" s="128" customFormat="1" ht="36" x14ac:dyDescent="0.25">
      <c r="A111" s="144">
        <v>100</v>
      </c>
      <c r="B111" s="144"/>
      <c r="C111" s="5"/>
      <c r="D111" s="146" t="s">
        <v>25</v>
      </c>
      <c r="E111" s="146" t="s">
        <v>626</v>
      </c>
      <c r="F111" s="146" t="s">
        <v>623</v>
      </c>
      <c r="G111" s="146" t="s">
        <v>626</v>
      </c>
      <c r="H111" s="146" t="s">
        <v>623</v>
      </c>
      <c r="I111" s="146" t="s">
        <v>158</v>
      </c>
      <c r="J111" s="146" t="s">
        <v>25</v>
      </c>
      <c r="K111" s="150">
        <v>1</v>
      </c>
      <c r="L111" s="145">
        <v>406000</v>
      </c>
      <c r="M111" s="145">
        <f t="shared" si="2"/>
        <v>406000</v>
      </c>
      <c r="N111" s="146"/>
      <c r="O111" s="146"/>
      <c r="P111" s="131"/>
      <c r="Q111" s="146" t="s">
        <v>88</v>
      </c>
      <c r="R111" s="146" t="s">
        <v>119</v>
      </c>
      <c r="S111" s="146"/>
      <c r="T111" s="146">
        <v>0</v>
      </c>
      <c r="U111" s="154" t="e">
        <f>M111-#REF!</f>
        <v>#REF!</v>
      </c>
    </row>
    <row r="112" spans="1:21" x14ac:dyDescent="0.25">
      <c r="A112" s="140"/>
      <c r="B112" s="140"/>
      <c r="C112" s="140"/>
      <c r="D112" s="140" t="s">
        <v>210</v>
      </c>
      <c r="E112" s="140"/>
      <c r="F112" s="140"/>
      <c r="G112" s="140"/>
      <c r="H112" s="140"/>
      <c r="I112" s="140"/>
      <c r="J112" s="140"/>
      <c r="K112" s="140"/>
      <c r="L112" s="140"/>
      <c r="M112" s="142">
        <f>SUM(M113:M185)</f>
        <v>135989945.46600002</v>
      </c>
      <c r="N112" s="140"/>
      <c r="O112" s="140"/>
      <c r="P112" s="140"/>
      <c r="Q112" s="140"/>
      <c r="R112" s="140"/>
      <c r="S112" s="140"/>
      <c r="T112" s="140"/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310</v>
      </c>
      <c r="F113" s="1" t="s">
        <v>259</v>
      </c>
      <c r="G113" s="1" t="s">
        <v>211</v>
      </c>
      <c r="H113" s="1" t="s">
        <v>211</v>
      </c>
      <c r="I113" s="146" t="s">
        <v>159</v>
      </c>
      <c r="J113" s="1" t="s">
        <v>114</v>
      </c>
      <c r="K113" s="1">
        <v>40</v>
      </c>
      <c r="L113" s="145">
        <v>35000</v>
      </c>
      <c r="M113" s="145">
        <f>K113*L113</f>
        <v>1400000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310</v>
      </c>
      <c r="F114" s="1" t="s">
        <v>259</v>
      </c>
      <c r="G114" s="1" t="s">
        <v>212</v>
      </c>
      <c r="H114" s="1" t="s">
        <v>212</v>
      </c>
      <c r="I114" s="146" t="s">
        <v>159</v>
      </c>
      <c r="J114" s="1" t="s">
        <v>114</v>
      </c>
      <c r="K114" s="1">
        <v>10</v>
      </c>
      <c r="L114" s="145">
        <v>64000</v>
      </c>
      <c r="M114" s="145">
        <f t="shared" ref="M114:M149" si="3">K114*L114</f>
        <v>640000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311</v>
      </c>
      <c r="F115" s="1" t="s">
        <v>260</v>
      </c>
      <c r="G115" s="1" t="s">
        <v>213</v>
      </c>
      <c r="H115" s="1" t="s">
        <v>213</v>
      </c>
      <c r="I115" s="146" t="s">
        <v>159</v>
      </c>
      <c r="J115" s="1" t="s">
        <v>114</v>
      </c>
      <c r="K115" s="1">
        <v>8</v>
      </c>
      <c r="L115" s="145">
        <v>34500</v>
      </c>
      <c r="M115" s="145">
        <f t="shared" si="3"/>
        <v>276000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311</v>
      </c>
      <c r="F116" s="1" t="s">
        <v>260</v>
      </c>
      <c r="G116" s="1" t="s">
        <v>214</v>
      </c>
      <c r="H116" s="1" t="s">
        <v>214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311</v>
      </c>
      <c r="F117" s="1" t="s">
        <v>260</v>
      </c>
      <c r="G117" s="1" t="s">
        <v>215</v>
      </c>
      <c r="H117" s="1" t="s">
        <v>215</v>
      </c>
      <c r="I117" s="146" t="s">
        <v>159</v>
      </c>
      <c r="J117" s="1" t="s">
        <v>114</v>
      </c>
      <c r="K117" s="1">
        <v>8</v>
      </c>
      <c r="L117" s="145">
        <v>34000</v>
      </c>
      <c r="M117" s="145">
        <f t="shared" si="3"/>
        <v>272000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311</v>
      </c>
      <c r="F118" s="1" t="s">
        <v>260</v>
      </c>
      <c r="G118" s="1" t="s">
        <v>216</v>
      </c>
      <c r="H118" s="1" t="s">
        <v>216</v>
      </c>
      <c r="I118" s="146" t="s">
        <v>159</v>
      </c>
      <c r="J118" s="1" t="s">
        <v>114</v>
      </c>
      <c r="K118" s="1">
        <v>12</v>
      </c>
      <c r="L118" s="145">
        <v>34000</v>
      </c>
      <c r="M118" s="145">
        <f t="shared" si="3"/>
        <v>408000</v>
      </c>
      <c r="N118" s="1"/>
      <c r="O118" s="1"/>
      <c r="P118" s="1"/>
      <c r="Q118" s="1" t="s">
        <v>98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s="128" customFormat="1" ht="24" x14ac:dyDescent="0.25">
      <c r="A119" s="1">
        <v>107</v>
      </c>
      <c r="B119" s="146"/>
      <c r="C119" s="146"/>
      <c r="D119" s="146" t="s">
        <v>36</v>
      </c>
      <c r="E119" s="146" t="s">
        <v>309</v>
      </c>
      <c r="F119" s="146" t="s">
        <v>217</v>
      </c>
      <c r="G119" s="146" t="s">
        <v>309</v>
      </c>
      <c r="H119" s="146" t="s">
        <v>217</v>
      </c>
      <c r="I119" s="146" t="s">
        <v>170</v>
      </c>
      <c r="J119" s="146" t="s">
        <v>114</v>
      </c>
      <c r="K119" s="146">
        <v>2</v>
      </c>
      <c r="L119" s="145">
        <v>9000</v>
      </c>
      <c r="M119" s="145">
        <f t="shared" si="3"/>
        <v>18000</v>
      </c>
      <c r="N119" s="146"/>
      <c r="O119" s="146"/>
      <c r="P119" s="146"/>
      <c r="Q119" s="146" t="s">
        <v>93</v>
      </c>
      <c r="R119" s="146" t="s">
        <v>119</v>
      </c>
      <c r="S119" s="146">
        <v>751410000</v>
      </c>
      <c r="T119" s="146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312</v>
      </c>
      <c r="F120" s="1" t="s">
        <v>218</v>
      </c>
      <c r="G120" s="1" t="s">
        <v>312</v>
      </c>
      <c r="H120" s="1" t="s">
        <v>218</v>
      </c>
      <c r="I120" s="146" t="s">
        <v>170</v>
      </c>
      <c r="J120" s="1" t="s">
        <v>114</v>
      </c>
      <c r="K120" s="1">
        <v>100</v>
      </c>
      <c r="L120" s="145">
        <v>20</v>
      </c>
      <c r="M120" s="145">
        <f t="shared" si="3"/>
        <v>2000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313</v>
      </c>
      <c r="F121" s="1" t="s">
        <v>219</v>
      </c>
      <c r="G121" s="1" t="s">
        <v>313</v>
      </c>
      <c r="H121" s="1" t="s">
        <v>219</v>
      </c>
      <c r="I121" s="146" t="s">
        <v>170</v>
      </c>
      <c r="J121" s="1" t="s">
        <v>272</v>
      </c>
      <c r="K121" s="1">
        <v>305</v>
      </c>
      <c r="L121" s="145">
        <v>200</v>
      </c>
      <c r="M121" s="145">
        <f t="shared" si="3"/>
        <v>61000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60" x14ac:dyDescent="0.25">
      <c r="A122" s="1">
        <v>110</v>
      </c>
      <c r="B122" s="1"/>
      <c r="C122" s="1"/>
      <c r="D122" s="146" t="s">
        <v>36</v>
      </c>
      <c r="E122" s="1" t="s">
        <v>314</v>
      </c>
      <c r="F122" s="1" t="s">
        <v>220</v>
      </c>
      <c r="G122" s="1" t="s">
        <v>314</v>
      </c>
      <c r="H122" s="1" t="s">
        <v>220</v>
      </c>
      <c r="I122" s="146" t="s">
        <v>170</v>
      </c>
      <c r="J122" s="1" t="s">
        <v>114</v>
      </c>
      <c r="K122" s="1">
        <v>2</v>
      </c>
      <c r="L122" s="145">
        <f>80*320</f>
        <v>25600</v>
      </c>
      <c r="M122" s="145">
        <f t="shared" si="3"/>
        <v>51200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315</v>
      </c>
      <c r="F123" s="1" t="s">
        <v>221</v>
      </c>
      <c r="G123" s="1" t="s">
        <v>315</v>
      </c>
      <c r="H123" s="1" t="s">
        <v>221</v>
      </c>
      <c r="I123" s="146" t="s">
        <v>170</v>
      </c>
      <c r="J123" s="1" t="s">
        <v>114</v>
      </c>
      <c r="K123" s="1">
        <v>10</v>
      </c>
      <c r="L123" s="145">
        <v>3000</v>
      </c>
      <c r="M123" s="145">
        <f t="shared" si="3"/>
        <v>30000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549</v>
      </c>
      <c r="F124" s="1" t="s">
        <v>549</v>
      </c>
      <c r="G124" s="1" t="s">
        <v>549</v>
      </c>
      <c r="H124" s="1" t="s">
        <v>549</v>
      </c>
      <c r="I124" s="146" t="s">
        <v>159</v>
      </c>
      <c r="J124" s="1" t="s">
        <v>114</v>
      </c>
      <c r="K124" s="1">
        <v>40</v>
      </c>
      <c r="L124" s="145">
        <v>14000</v>
      </c>
      <c r="M124" s="145">
        <f t="shared" si="3"/>
        <v>560000</v>
      </c>
      <c r="N124" s="1"/>
      <c r="O124" s="1"/>
      <c r="P124" s="1"/>
      <c r="Q124" s="1" t="s">
        <v>93</v>
      </c>
      <c r="R124" s="1" t="s">
        <v>119</v>
      </c>
      <c r="S124" s="1">
        <v>751410000</v>
      </c>
      <c r="T124" s="1">
        <v>0</v>
      </c>
      <c r="U124" s="154"/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316</v>
      </c>
      <c r="F125" s="1" t="s">
        <v>222</v>
      </c>
      <c r="G125" s="1" t="s">
        <v>316</v>
      </c>
      <c r="H125" s="1" t="s">
        <v>222</v>
      </c>
      <c r="I125" s="146" t="s">
        <v>159</v>
      </c>
      <c r="J125" s="1" t="s">
        <v>114</v>
      </c>
      <c r="K125" s="1">
        <v>150</v>
      </c>
      <c r="L125" s="145">
        <v>4000</v>
      </c>
      <c r="M125" s="145">
        <f t="shared" si="3"/>
        <v>600000</v>
      </c>
      <c r="N125" s="1"/>
      <c r="O125" s="1"/>
      <c r="P125" s="1"/>
      <c r="Q125" s="1" t="s">
        <v>93</v>
      </c>
      <c r="R125" s="1" t="s">
        <v>262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46" t="s">
        <v>36</v>
      </c>
      <c r="E126" s="1" t="s">
        <v>317</v>
      </c>
      <c r="F126" s="1" t="s">
        <v>223</v>
      </c>
      <c r="G126" s="1" t="s">
        <v>317</v>
      </c>
      <c r="H126" s="1" t="s">
        <v>223</v>
      </c>
      <c r="I126" s="146" t="s">
        <v>170</v>
      </c>
      <c r="J126" s="1" t="s">
        <v>113</v>
      </c>
      <c r="K126" s="1">
        <v>200</v>
      </c>
      <c r="L126" s="145">
        <v>129</v>
      </c>
      <c r="M126" s="145">
        <f t="shared" si="3"/>
        <v>25800</v>
      </c>
      <c r="N126" s="1"/>
      <c r="O126" s="1"/>
      <c r="P126" s="1"/>
      <c r="Q126" s="1" t="s">
        <v>85</v>
      </c>
      <c r="R126" s="1" t="s">
        <v>119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318</v>
      </c>
      <c r="F127" s="1" t="s">
        <v>261</v>
      </c>
      <c r="G127" s="1" t="s">
        <v>318</v>
      </c>
      <c r="H127" s="1" t="s">
        <v>224</v>
      </c>
      <c r="I127" s="1" t="s">
        <v>158</v>
      </c>
      <c r="J127" s="1" t="s">
        <v>25</v>
      </c>
      <c r="K127" s="1">
        <v>1</v>
      </c>
      <c r="L127" s="145">
        <v>6400000</v>
      </c>
      <c r="M127" s="145">
        <f t="shared" si="3"/>
        <v>6400000</v>
      </c>
      <c r="N127" s="1"/>
      <c r="O127" s="1"/>
      <c r="P127" s="1"/>
      <c r="Q127" s="1" t="s">
        <v>85</v>
      </c>
      <c r="R127" s="1" t="s">
        <v>263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318</v>
      </c>
      <c r="F128" s="1" t="s">
        <v>261</v>
      </c>
      <c r="G128" s="1" t="s">
        <v>318</v>
      </c>
      <c r="H128" s="1" t="s">
        <v>225</v>
      </c>
      <c r="I128" s="1" t="s">
        <v>158</v>
      </c>
      <c r="J128" s="1" t="s">
        <v>25</v>
      </c>
      <c r="K128" s="1">
        <v>1</v>
      </c>
      <c r="L128" s="145">
        <v>5796000</v>
      </c>
      <c r="M128" s="145">
        <f t="shared" si="3"/>
        <v>5796000</v>
      </c>
      <c r="N128" s="1"/>
      <c r="O128" s="1"/>
      <c r="P128" s="1"/>
      <c r="Q128" s="1" t="s">
        <v>85</v>
      </c>
      <c r="R128" s="1" t="s">
        <v>263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318</v>
      </c>
      <c r="F129" s="1" t="s">
        <v>261</v>
      </c>
      <c r="G129" s="1" t="s">
        <v>318</v>
      </c>
      <c r="H129" s="1" t="s">
        <v>226</v>
      </c>
      <c r="I129" s="1" t="s">
        <v>158</v>
      </c>
      <c r="J129" s="1" t="s">
        <v>25</v>
      </c>
      <c r="K129" s="1">
        <v>1</v>
      </c>
      <c r="L129" s="145">
        <v>1092639.166</v>
      </c>
      <c r="M129" s="145">
        <f t="shared" si="3"/>
        <v>1092639.166</v>
      </c>
      <c r="N129" s="1"/>
      <c r="O129" s="1"/>
      <c r="P129" s="1"/>
      <c r="Q129" s="1" t="s">
        <v>85</v>
      </c>
      <c r="R129" s="1" t="s">
        <v>263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318</v>
      </c>
      <c r="F130" s="1" t="s">
        <v>261</v>
      </c>
      <c r="G130" s="1" t="s">
        <v>318</v>
      </c>
      <c r="H130" s="1" t="s">
        <v>568</v>
      </c>
      <c r="I130" s="1" t="s">
        <v>158</v>
      </c>
      <c r="J130" s="1" t="s">
        <v>25</v>
      </c>
      <c r="K130" s="1">
        <v>1</v>
      </c>
      <c r="L130" s="145">
        <v>38400</v>
      </c>
      <c r="M130" s="145">
        <f t="shared" si="3"/>
        <v>38400</v>
      </c>
      <c r="N130" s="1"/>
      <c r="O130" s="1"/>
      <c r="P130" s="1"/>
      <c r="Q130" s="1" t="s">
        <v>422</v>
      </c>
      <c r="R130" s="1" t="s">
        <v>263</v>
      </c>
      <c r="S130" s="1">
        <v>751410000</v>
      </c>
      <c r="T130" s="1">
        <v>0</v>
      </c>
      <c r="U130" s="154" t="e">
        <f>M130-#REF!</f>
        <v>#REF!</v>
      </c>
    </row>
    <row r="131" spans="1:22" ht="36" x14ac:dyDescent="0.25">
      <c r="A131" s="1">
        <v>119</v>
      </c>
      <c r="B131" s="1"/>
      <c r="C131" s="1"/>
      <c r="D131" s="1" t="s">
        <v>25</v>
      </c>
      <c r="E131" s="1" t="s">
        <v>318</v>
      </c>
      <c r="F131" s="1" t="s">
        <v>261</v>
      </c>
      <c r="G131" s="1" t="s">
        <v>318</v>
      </c>
      <c r="H131" s="1" t="s">
        <v>227</v>
      </c>
      <c r="I131" s="1" t="s">
        <v>158</v>
      </c>
      <c r="J131" s="1" t="s">
        <v>25</v>
      </c>
      <c r="K131" s="1">
        <v>1</v>
      </c>
      <c r="L131" s="145">
        <v>5256000</v>
      </c>
      <c r="M131" s="145">
        <f t="shared" si="3"/>
        <v>5256000</v>
      </c>
      <c r="N131" s="1"/>
      <c r="O131" s="1"/>
      <c r="P131" s="1"/>
      <c r="Q131" s="1" t="s">
        <v>85</v>
      </c>
      <c r="R131" s="1" t="s">
        <v>263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318</v>
      </c>
      <c r="F132" s="1" t="s">
        <v>261</v>
      </c>
      <c r="G132" s="1" t="s">
        <v>318</v>
      </c>
      <c r="H132" s="1" t="s">
        <v>228</v>
      </c>
      <c r="I132" s="1" t="s">
        <v>158</v>
      </c>
      <c r="J132" s="1" t="s">
        <v>25</v>
      </c>
      <c r="K132" s="1">
        <v>1</v>
      </c>
      <c r="L132" s="145">
        <v>1736438</v>
      </c>
      <c r="M132" s="145">
        <f t="shared" si="3"/>
        <v>1736438</v>
      </c>
      <c r="N132" s="1"/>
      <c r="O132" s="1"/>
      <c r="P132" s="1"/>
      <c r="Q132" s="1" t="s">
        <v>85</v>
      </c>
      <c r="R132" s="1" t="s">
        <v>263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318</v>
      </c>
      <c r="F133" s="1" t="s">
        <v>261</v>
      </c>
      <c r="G133" s="1" t="s">
        <v>318</v>
      </c>
      <c r="H133" s="1" t="s">
        <v>229</v>
      </c>
      <c r="I133" s="1" t="s">
        <v>158</v>
      </c>
      <c r="J133" s="1" t="s">
        <v>25</v>
      </c>
      <c r="K133" s="1">
        <v>1</v>
      </c>
      <c r="L133" s="145">
        <v>207360</v>
      </c>
      <c r="M133" s="145">
        <f t="shared" si="3"/>
        <v>207360</v>
      </c>
      <c r="N133" s="1"/>
      <c r="O133" s="1"/>
      <c r="P133" s="1"/>
      <c r="Q133" s="1" t="s">
        <v>85</v>
      </c>
      <c r="R133" s="1" t="s">
        <v>263</v>
      </c>
      <c r="S133" s="144">
        <v>195220100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318</v>
      </c>
      <c r="F134" s="1" t="s">
        <v>261</v>
      </c>
      <c r="G134" s="1" t="s">
        <v>318</v>
      </c>
      <c r="H134" s="1" t="s">
        <v>230</v>
      </c>
      <c r="I134" s="1" t="s">
        <v>158</v>
      </c>
      <c r="J134" s="1" t="s">
        <v>25</v>
      </c>
      <c r="K134" s="1">
        <v>1</v>
      </c>
      <c r="L134" s="145">
        <v>60000</v>
      </c>
      <c r="M134" s="145">
        <f t="shared" si="3"/>
        <v>60000</v>
      </c>
      <c r="N134" s="1"/>
      <c r="O134" s="1"/>
      <c r="P134" s="1"/>
      <c r="Q134" s="1" t="s">
        <v>85</v>
      </c>
      <c r="R134" s="1" t="s">
        <v>263</v>
      </c>
      <c r="S134" s="147"/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319</v>
      </c>
      <c r="F135" s="1" t="s">
        <v>231</v>
      </c>
      <c r="G135" s="1" t="s">
        <v>319</v>
      </c>
      <c r="H135" s="1" t="s">
        <v>231</v>
      </c>
      <c r="I135" s="146" t="s">
        <v>159</v>
      </c>
      <c r="J135" s="1" t="s">
        <v>25</v>
      </c>
      <c r="K135" s="1">
        <v>1</v>
      </c>
      <c r="L135" s="145">
        <v>616000</v>
      </c>
      <c r="M135" s="145">
        <f t="shared" si="3"/>
        <v>616000</v>
      </c>
      <c r="N135" s="1"/>
      <c r="O135" s="1"/>
      <c r="P135" s="1"/>
      <c r="Q135" s="1" t="s">
        <v>85</v>
      </c>
      <c r="R135" s="1" t="s">
        <v>263</v>
      </c>
      <c r="S135" s="1">
        <v>751110000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320</v>
      </c>
      <c r="F136" s="1" t="s">
        <v>232</v>
      </c>
      <c r="G136" s="1" t="s">
        <v>320</v>
      </c>
      <c r="H136" s="1" t="s">
        <v>232</v>
      </c>
      <c r="I136" s="146" t="s">
        <v>159</v>
      </c>
      <c r="J136" s="1" t="s">
        <v>25</v>
      </c>
      <c r="K136" s="1">
        <v>1</v>
      </c>
      <c r="L136" s="145">
        <v>1540000</v>
      </c>
      <c r="M136" s="145">
        <f t="shared" si="3"/>
        <v>1540000</v>
      </c>
      <c r="N136" s="1"/>
      <c r="O136" s="1"/>
      <c r="P136" s="1"/>
      <c r="Q136" s="1" t="s">
        <v>85</v>
      </c>
      <c r="R136" s="1" t="s">
        <v>263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321</v>
      </c>
      <c r="F137" s="1" t="s">
        <v>233</v>
      </c>
      <c r="G137" s="1" t="s">
        <v>321</v>
      </c>
      <c r="H137" s="1" t="s">
        <v>233</v>
      </c>
      <c r="I137" s="146" t="s">
        <v>170</v>
      </c>
      <c r="J137" s="1" t="s">
        <v>25</v>
      </c>
      <c r="K137" s="1">
        <v>1</v>
      </c>
      <c r="L137" s="145">
        <v>280000</v>
      </c>
      <c r="M137" s="145">
        <f t="shared" si="3"/>
        <v>280000</v>
      </c>
      <c r="N137" s="1"/>
      <c r="O137" s="1"/>
      <c r="P137" s="1"/>
      <c r="Q137" s="1" t="s">
        <v>85</v>
      </c>
      <c r="R137" s="1" t="s">
        <v>263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322</v>
      </c>
      <c r="F138" s="1" t="s">
        <v>234</v>
      </c>
      <c r="G138" s="1" t="s">
        <v>322</v>
      </c>
      <c r="H138" s="1" t="s">
        <v>234</v>
      </c>
      <c r="I138" s="146" t="s">
        <v>159</v>
      </c>
      <c r="J138" s="1" t="s">
        <v>25</v>
      </c>
      <c r="K138" s="1">
        <v>1</v>
      </c>
      <c r="L138" s="145">
        <v>400000</v>
      </c>
      <c r="M138" s="145">
        <f t="shared" si="3"/>
        <v>400000</v>
      </c>
      <c r="N138" s="1"/>
      <c r="O138" s="1"/>
      <c r="P138" s="1"/>
      <c r="Q138" s="1" t="s">
        <v>85</v>
      </c>
      <c r="R138" s="1" t="s">
        <v>263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323</v>
      </c>
      <c r="F139" s="1" t="s">
        <v>235</v>
      </c>
      <c r="G139" s="1" t="s">
        <v>323</v>
      </c>
      <c r="H139" s="1" t="s">
        <v>235</v>
      </c>
      <c r="I139" s="146" t="s">
        <v>159</v>
      </c>
      <c r="J139" s="1" t="s">
        <v>25</v>
      </c>
      <c r="K139" s="1">
        <v>1</v>
      </c>
      <c r="L139" s="145">
        <v>600000</v>
      </c>
      <c r="M139" s="145">
        <f t="shared" si="3"/>
        <v>600000</v>
      </c>
      <c r="N139" s="1"/>
      <c r="O139" s="1"/>
      <c r="P139" s="1"/>
      <c r="Q139" s="1" t="s">
        <v>85</v>
      </c>
      <c r="R139" s="1" t="s">
        <v>263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324</v>
      </c>
      <c r="F140" s="1" t="s">
        <v>236</v>
      </c>
      <c r="G140" s="1" t="s">
        <v>324</v>
      </c>
      <c r="H140" s="1" t="s">
        <v>236</v>
      </c>
      <c r="I140" s="1" t="s">
        <v>158</v>
      </c>
      <c r="J140" s="1" t="s">
        <v>25</v>
      </c>
      <c r="K140" s="1">
        <v>1</v>
      </c>
      <c r="L140" s="145">
        <v>3000000</v>
      </c>
      <c r="M140" s="145">
        <f t="shared" si="3"/>
        <v>3000000</v>
      </c>
      <c r="N140" s="1"/>
      <c r="O140" s="1"/>
      <c r="P140" s="1"/>
      <c r="Q140" s="1" t="s">
        <v>85</v>
      </c>
      <c r="R140" s="1" t="s">
        <v>263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325</v>
      </c>
      <c r="F141" s="1" t="s">
        <v>237</v>
      </c>
      <c r="G141" s="1" t="s">
        <v>325</v>
      </c>
      <c r="H141" s="1" t="s">
        <v>237</v>
      </c>
      <c r="I141" s="1" t="s">
        <v>158</v>
      </c>
      <c r="J141" s="1" t="s">
        <v>25</v>
      </c>
      <c r="K141" s="1">
        <v>1</v>
      </c>
      <c r="L141" s="145">
        <v>1000000</v>
      </c>
      <c r="M141" s="145">
        <f t="shared" si="3"/>
        <v>1000000</v>
      </c>
      <c r="N141" s="1"/>
      <c r="O141" s="1"/>
      <c r="P141" s="1"/>
      <c r="Q141" s="1" t="s">
        <v>85</v>
      </c>
      <c r="R141" s="1" t="s">
        <v>263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326</v>
      </c>
      <c r="F142" s="1" t="s">
        <v>238</v>
      </c>
      <c r="G142" s="1" t="s">
        <v>326</v>
      </c>
      <c r="H142" s="1" t="s">
        <v>238</v>
      </c>
      <c r="I142" s="1" t="s">
        <v>158</v>
      </c>
      <c r="J142" s="1" t="s">
        <v>25</v>
      </c>
      <c r="K142" s="1">
        <v>1</v>
      </c>
      <c r="L142" s="145">
        <v>1200000</v>
      </c>
      <c r="M142" s="145">
        <f t="shared" si="3"/>
        <v>1200000</v>
      </c>
      <c r="N142" s="1"/>
      <c r="O142" s="1"/>
      <c r="P142" s="1"/>
      <c r="Q142" s="1" t="s">
        <v>85</v>
      </c>
      <c r="R142" s="1" t="s">
        <v>263</v>
      </c>
      <c r="S142" s="1">
        <v>751410000</v>
      </c>
      <c r="T142" s="1">
        <v>0</v>
      </c>
      <c r="U142" s="154" t="e">
        <f>M142-#REF!</f>
        <v>#REF!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327</v>
      </c>
      <c r="F143" s="1" t="s">
        <v>239</v>
      </c>
      <c r="G143" s="1" t="s">
        <v>327</v>
      </c>
      <c r="H143" s="1" t="s">
        <v>239</v>
      </c>
      <c r="I143" s="1" t="s">
        <v>158</v>
      </c>
      <c r="J143" s="1" t="s">
        <v>25</v>
      </c>
      <c r="K143" s="1">
        <v>1</v>
      </c>
      <c r="L143" s="145">
        <v>1600000</v>
      </c>
      <c r="M143" s="145">
        <f t="shared" si="3"/>
        <v>1600000</v>
      </c>
      <c r="N143" s="1"/>
      <c r="O143" s="1"/>
      <c r="P143" s="1"/>
      <c r="Q143" s="1" t="s">
        <v>85</v>
      </c>
      <c r="R143" s="1" t="s">
        <v>263</v>
      </c>
      <c r="S143" s="1">
        <v>751410000</v>
      </c>
      <c r="T143" s="1">
        <v>0</v>
      </c>
      <c r="U143" s="154" t="e">
        <f>M143-#REF!</f>
        <v>#REF!</v>
      </c>
      <c r="V143" s="132" t="s">
        <v>531</v>
      </c>
    </row>
    <row r="144" spans="1:22" ht="24" x14ac:dyDescent="0.25">
      <c r="A144" s="1">
        <v>132</v>
      </c>
      <c r="B144" s="1"/>
      <c r="C144" s="1"/>
      <c r="D144" s="1" t="s">
        <v>25</v>
      </c>
      <c r="E144" s="1" t="s">
        <v>328</v>
      </c>
      <c r="F144" s="1" t="s">
        <v>240</v>
      </c>
      <c r="G144" s="1" t="s">
        <v>328</v>
      </c>
      <c r="H144" s="1" t="s">
        <v>240</v>
      </c>
      <c r="I144" s="146" t="s">
        <v>170</v>
      </c>
      <c r="J144" s="1" t="s">
        <v>25</v>
      </c>
      <c r="K144" s="1">
        <v>1</v>
      </c>
      <c r="L144" s="145">
        <v>150000</v>
      </c>
      <c r="M144" s="145">
        <f t="shared" si="3"/>
        <v>150000</v>
      </c>
      <c r="N144" s="1"/>
      <c r="O144" s="1"/>
      <c r="P144" s="1"/>
      <c r="Q144" s="1" t="s">
        <v>85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455</v>
      </c>
      <c r="F145" s="1" t="s">
        <v>455</v>
      </c>
      <c r="G145" s="1" t="s">
        <v>455</v>
      </c>
      <c r="H145" s="1" t="s">
        <v>455</v>
      </c>
      <c r="I145" s="146" t="s">
        <v>170</v>
      </c>
      <c r="J145" s="1" t="s">
        <v>25</v>
      </c>
      <c r="K145" s="1">
        <v>1</v>
      </c>
      <c r="L145" s="145">
        <v>60000</v>
      </c>
      <c r="M145" s="145">
        <f t="shared" si="3"/>
        <v>60000</v>
      </c>
      <c r="N145" s="1"/>
      <c r="O145" s="1"/>
      <c r="P145" s="1"/>
      <c r="Q145" s="1" t="s">
        <v>94</v>
      </c>
      <c r="R145" s="1" t="s">
        <v>119</v>
      </c>
      <c r="S145" s="1">
        <v>751410000</v>
      </c>
      <c r="T145" s="1">
        <v>0</v>
      </c>
      <c r="U145" s="154" t="e">
        <f>M145-#REF!</f>
        <v>#REF!</v>
      </c>
    </row>
    <row r="146" spans="1:21" ht="36" x14ac:dyDescent="0.25">
      <c r="A146" s="1">
        <v>134</v>
      </c>
      <c r="B146" s="1"/>
      <c r="C146" s="1"/>
      <c r="D146" s="1" t="s">
        <v>25</v>
      </c>
      <c r="E146" s="1" t="s">
        <v>329</v>
      </c>
      <c r="F146" s="1" t="s">
        <v>241</v>
      </c>
      <c r="G146" s="1" t="s">
        <v>329</v>
      </c>
      <c r="H146" s="1" t="s">
        <v>241</v>
      </c>
      <c r="I146" s="146" t="s">
        <v>170</v>
      </c>
      <c r="J146" s="1" t="s">
        <v>25</v>
      </c>
      <c r="K146" s="1">
        <v>1</v>
      </c>
      <c r="L146" s="145">
        <v>100000</v>
      </c>
      <c r="M146" s="145">
        <f t="shared" si="3"/>
        <v>100000</v>
      </c>
      <c r="N146" s="1"/>
      <c r="O146" s="1"/>
      <c r="P146" s="1"/>
      <c r="Q146" s="1" t="s">
        <v>85</v>
      </c>
      <c r="R146" s="1" t="s">
        <v>263</v>
      </c>
      <c r="S146" s="1">
        <v>751410000</v>
      </c>
      <c r="T146" s="1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330</v>
      </c>
      <c r="F147" s="146" t="s">
        <v>242</v>
      </c>
      <c r="G147" s="146" t="s">
        <v>330</v>
      </c>
      <c r="H147" s="146" t="s">
        <v>242</v>
      </c>
      <c r="I147" s="146" t="s">
        <v>159</v>
      </c>
      <c r="J147" s="146" t="s">
        <v>114</v>
      </c>
      <c r="K147" s="146">
        <v>1</v>
      </c>
      <c r="L147" s="145">
        <v>816000</v>
      </c>
      <c r="M147" s="145">
        <f t="shared" si="3"/>
        <v>816000</v>
      </c>
      <c r="N147" s="146"/>
      <c r="O147" s="146"/>
      <c r="P147" s="146"/>
      <c r="Q147" s="146" t="s">
        <v>92</v>
      </c>
      <c r="R147" s="146" t="s">
        <v>264</v>
      </c>
      <c r="S147" s="146">
        <v>751410000</v>
      </c>
      <c r="T147" s="146">
        <v>0</v>
      </c>
      <c r="U147" s="154" t="e">
        <f>M147-#REF!</f>
        <v>#REF!</v>
      </c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524</v>
      </c>
      <c r="F148" s="146" t="s">
        <v>524</v>
      </c>
      <c r="G148" s="146" t="s">
        <v>524</v>
      </c>
      <c r="H148" s="146" t="s">
        <v>524</v>
      </c>
      <c r="I148" s="146" t="s">
        <v>159</v>
      </c>
      <c r="J148" s="146" t="s">
        <v>114</v>
      </c>
      <c r="K148" s="146">
        <v>1</v>
      </c>
      <c r="L148" s="145">
        <v>175000</v>
      </c>
      <c r="M148" s="145">
        <f t="shared" si="3"/>
        <v>175000</v>
      </c>
      <c r="N148" s="146"/>
      <c r="O148" s="146"/>
      <c r="P148" s="146"/>
      <c r="Q148" s="146" t="s">
        <v>92</v>
      </c>
      <c r="R148" s="146" t="s">
        <v>264</v>
      </c>
      <c r="S148" s="146">
        <v>751410000</v>
      </c>
      <c r="T148" s="146">
        <v>0</v>
      </c>
      <c r="U148" s="154"/>
    </row>
    <row r="149" spans="1:21" s="128" customFormat="1" ht="24" x14ac:dyDescent="0.25">
      <c r="A149" s="1">
        <v>137</v>
      </c>
      <c r="B149" s="146"/>
      <c r="C149" s="146"/>
      <c r="D149" s="146" t="s">
        <v>36</v>
      </c>
      <c r="E149" s="146" t="s">
        <v>525</v>
      </c>
      <c r="F149" s="146" t="s">
        <v>525</v>
      </c>
      <c r="G149" s="146" t="s">
        <v>525</v>
      </c>
      <c r="H149" s="146" t="s">
        <v>525</v>
      </c>
      <c r="I149" s="146" t="s">
        <v>159</v>
      </c>
      <c r="J149" s="146" t="s">
        <v>114</v>
      </c>
      <c r="K149" s="146">
        <v>2</v>
      </c>
      <c r="L149" s="145">
        <v>225000</v>
      </c>
      <c r="M149" s="145">
        <f t="shared" si="3"/>
        <v>450000</v>
      </c>
      <c r="N149" s="146"/>
      <c r="O149" s="146"/>
      <c r="P149" s="146"/>
      <c r="Q149" s="146" t="s">
        <v>92</v>
      </c>
      <c r="R149" s="146" t="s">
        <v>264</v>
      </c>
      <c r="S149" s="146">
        <v>751410000</v>
      </c>
      <c r="T149" s="146">
        <v>0</v>
      </c>
      <c r="U149" s="154"/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331</v>
      </c>
      <c r="F150" s="1" t="s">
        <v>243</v>
      </c>
      <c r="G150" s="1" t="s">
        <v>331</v>
      </c>
      <c r="H150" s="1" t="s">
        <v>243</v>
      </c>
      <c r="I150" s="146" t="s">
        <v>112</v>
      </c>
      <c r="J150" s="1" t="s">
        <v>114</v>
      </c>
      <c r="K150" s="1">
        <v>1</v>
      </c>
      <c r="L150" s="145">
        <v>14000000</v>
      </c>
      <c r="M150" s="145">
        <f t="shared" ref="M150:M184" si="4">K150*L150</f>
        <v>14000000</v>
      </c>
      <c r="N150" s="1"/>
      <c r="O150" s="1"/>
      <c r="P150" s="1"/>
      <c r="Q150" s="1" t="s">
        <v>92</v>
      </c>
      <c r="R150" s="1" t="s">
        <v>265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244</v>
      </c>
      <c r="F151" s="1" t="s">
        <v>244</v>
      </c>
      <c r="G151" s="1" t="s">
        <v>244</v>
      </c>
      <c r="H151" s="1" t="s">
        <v>244</v>
      </c>
      <c r="I151" s="146" t="s">
        <v>159</v>
      </c>
      <c r="J151" s="1" t="s">
        <v>114</v>
      </c>
      <c r="K151" s="1">
        <v>1</v>
      </c>
      <c r="L151" s="145">
        <v>800000</v>
      </c>
      <c r="M151" s="145">
        <f t="shared" si="4"/>
        <v>800000</v>
      </c>
      <c r="N151" s="1"/>
      <c r="O151" s="1"/>
      <c r="P151" s="1"/>
      <c r="Q151" s="1" t="s">
        <v>92</v>
      </c>
      <c r="R151" s="1" t="s">
        <v>265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245</v>
      </c>
      <c r="F152" s="1" t="s">
        <v>245</v>
      </c>
      <c r="G152" s="1" t="s">
        <v>245</v>
      </c>
      <c r="H152" s="1" t="s">
        <v>245</v>
      </c>
      <c r="I152" s="146" t="s">
        <v>159</v>
      </c>
      <c r="J152" s="1" t="s">
        <v>114</v>
      </c>
      <c r="K152" s="1">
        <v>2</v>
      </c>
      <c r="L152" s="145">
        <v>452240</v>
      </c>
      <c r="M152" s="145">
        <f t="shared" si="4"/>
        <v>904480</v>
      </c>
      <c r="N152" s="1"/>
      <c r="O152" s="1"/>
      <c r="P152" s="1"/>
      <c r="Q152" s="1" t="s">
        <v>92</v>
      </c>
      <c r="R152" s="1" t="s">
        <v>265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332</v>
      </c>
      <c r="F153" s="1" t="s">
        <v>246</v>
      </c>
      <c r="G153" s="1" t="s">
        <v>332</v>
      </c>
      <c r="H153" s="1" t="s">
        <v>246</v>
      </c>
      <c r="I153" s="146" t="s">
        <v>170</v>
      </c>
      <c r="J153" s="1" t="s">
        <v>114</v>
      </c>
      <c r="K153" s="1">
        <v>10</v>
      </c>
      <c r="L153" s="145">
        <v>12000</v>
      </c>
      <c r="M153" s="145">
        <f t="shared" si="4"/>
        <v>120000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334</v>
      </c>
      <c r="F154" s="1" t="s">
        <v>333</v>
      </c>
      <c r="G154" s="1" t="s">
        <v>334</v>
      </c>
      <c r="H154" s="1" t="s">
        <v>247</v>
      </c>
      <c r="I154" s="146" t="s">
        <v>159</v>
      </c>
      <c r="J154" s="1" t="s">
        <v>114</v>
      </c>
      <c r="K154" s="1">
        <v>2</v>
      </c>
      <c r="L154" s="145">
        <v>211825</v>
      </c>
      <c r="M154" s="145">
        <f t="shared" si="4"/>
        <v>423650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456</v>
      </c>
      <c r="F155" s="1" t="s">
        <v>456</v>
      </c>
      <c r="G155" s="1" t="s">
        <v>456</v>
      </c>
      <c r="H155" s="1" t="s">
        <v>456</v>
      </c>
      <c r="I155" s="146" t="s">
        <v>170</v>
      </c>
      <c r="J155" s="1" t="s">
        <v>114</v>
      </c>
      <c r="K155" s="1">
        <v>1</v>
      </c>
      <c r="L155" s="145">
        <v>150000</v>
      </c>
      <c r="M155" s="145">
        <f t="shared" si="4"/>
        <v>150000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48" x14ac:dyDescent="0.25">
      <c r="A156" s="1">
        <v>144</v>
      </c>
      <c r="B156" s="1"/>
      <c r="C156" s="1"/>
      <c r="D156" s="1" t="s">
        <v>36</v>
      </c>
      <c r="E156" s="1" t="s">
        <v>448</v>
      </c>
      <c r="F156" s="1" t="s">
        <v>448</v>
      </c>
      <c r="G156" s="1" t="s">
        <v>448</v>
      </c>
      <c r="H156" s="1" t="s">
        <v>448</v>
      </c>
      <c r="I156" s="146" t="s">
        <v>170</v>
      </c>
      <c r="J156" s="1" t="s">
        <v>114</v>
      </c>
      <c r="K156" s="1">
        <v>10</v>
      </c>
      <c r="L156" s="145">
        <v>2880</v>
      </c>
      <c r="M156" s="145">
        <f t="shared" si="4"/>
        <v>28800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452</v>
      </c>
      <c r="F157" s="1" t="s">
        <v>452</v>
      </c>
      <c r="G157" s="1" t="s">
        <v>452</v>
      </c>
      <c r="H157" s="1" t="s">
        <v>452</v>
      </c>
      <c r="I157" s="146" t="s">
        <v>159</v>
      </c>
      <c r="J157" s="1" t="s">
        <v>114</v>
      </c>
      <c r="K157" s="1">
        <v>4</v>
      </c>
      <c r="L157" s="145">
        <v>140000</v>
      </c>
      <c r="M157" s="145">
        <f t="shared" si="4"/>
        <v>560000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595</v>
      </c>
      <c r="F158" s="1" t="s">
        <v>594</v>
      </c>
      <c r="G158" s="1" t="s">
        <v>595</v>
      </c>
      <c r="H158" s="1" t="s">
        <v>594</v>
      </c>
      <c r="I158" s="146" t="s">
        <v>170</v>
      </c>
      <c r="J158" s="1" t="s">
        <v>114</v>
      </c>
      <c r="K158" s="1">
        <v>10</v>
      </c>
      <c r="L158" s="145">
        <v>22000</v>
      </c>
      <c r="M158" s="145">
        <f t="shared" si="4"/>
        <v>220000</v>
      </c>
      <c r="N158" s="1"/>
      <c r="O158" s="1"/>
      <c r="P158" s="1"/>
      <c r="Q158" s="1" t="s">
        <v>89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453</v>
      </c>
      <c r="F159" s="1" t="s">
        <v>453</v>
      </c>
      <c r="G159" s="1" t="s">
        <v>453</v>
      </c>
      <c r="H159" s="1" t="s">
        <v>453</v>
      </c>
      <c r="I159" s="146" t="s">
        <v>159</v>
      </c>
      <c r="J159" s="1" t="s">
        <v>114</v>
      </c>
      <c r="K159" s="1">
        <v>1</v>
      </c>
      <c r="L159" s="145">
        <v>520000</v>
      </c>
      <c r="M159" s="145">
        <f t="shared" si="4"/>
        <v>520000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454</v>
      </c>
      <c r="F160" s="1" t="s">
        <v>454</v>
      </c>
      <c r="G160" s="1" t="s">
        <v>454</v>
      </c>
      <c r="H160" s="1" t="s">
        <v>454</v>
      </c>
      <c r="I160" s="146" t="s">
        <v>159</v>
      </c>
      <c r="J160" s="1" t="s">
        <v>114</v>
      </c>
      <c r="K160" s="1">
        <v>1</v>
      </c>
      <c r="L160" s="145">
        <v>390000</v>
      </c>
      <c r="M160" s="145">
        <f t="shared" si="4"/>
        <v>390000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s="128" customFormat="1" ht="36" x14ac:dyDescent="0.25">
      <c r="A161" s="1">
        <v>149</v>
      </c>
      <c r="B161" s="146"/>
      <c r="C161" s="146"/>
      <c r="D161" s="146" t="s">
        <v>36</v>
      </c>
      <c r="E161" s="146" t="s">
        <v>544</v>
      </c>
      <c r="F161" s="146" t="s">
        <v>544</v>
      </c>
      <c r="G161" s="146" t="s">
        <v>544</v>
      </c>
      <c r="H161" s="146" t="s">
        <v>544</v>
      </c>
      <c r="I161" s="146" t="s">
        <v>159</v>
      </c>
      <c r="J161" s="146" t="s">
        <v>114</v>
      </c>
      <c r="K161" s="146">
        <v>1</v>
      </c>
      <c r="L161" s="145">
        <v>675000</v>
      </c>
      <c r="M161" s="145">
        <f t="shared" si="4"/>
        <v>675000</v>
      </c>
      <c r="N161" s="146"/>
      <c r="O161" s="146"/>
      <c r="P161" s="146"/>
      <c r="Q161" s="146" t="s">
        <v>94</v>
      </c>
      <c r="R161" s="146" t="s">
        <v>119</v>
      </c>
      <c r="S161" s="146">
        <v>751410000</v>
      </c>
      <c r="T161" s="146">
        <v>0</v>
      </c>
      <c r="U161" s="161"/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335</v>
      </c>
      <c r="F162" s="1" t="s">
        <v>248</v>
      </c>
      <c r="G162" s="1" t="s">
        <v>335</v>
      </c>
      <c r="H162" s="1" t="s">
        <v>248</v>
      </c>
      <c r="I162" s="146" t="s">
        <v>170</v>
      </c>
      <c r="J162" s="1" t="s">
        <v>114</v>
      </c>
      <c r="K162" s="1">
        <v>15</v>
      </c>
      <c r="L162" s="145">
        <v>11000</v>
      </c>
      <c r="M162" s="145">
        <f t="shared" si="4"/>
        <v>165000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249</v>
      </c>
      <c r="F163" s="1" t="s">
        <v>249</v>
      </c>
      <c r="G163" s="1" t="s">
        <v>249</v>
      </c>
      <c r="H163" s="1" t="s">
        <v>249</v>
      </c>
      <c r="I163" s="146" t="s">
        <v>170</v>
      </c>
      <c r="J163" s="1" t="s">
        <v>114</v>
      </c>
      <c r="K163" s="1">
        <v>100</v>
      </c>
      <c r="L163" s="145">
        <v>120</v>
      </c>
      <c r="M163" s="145">
        <f t="shared" si="4"/>
        <v>12000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48" x14ac:dyDescent="0.25">
      <c r="A164" s="1">
        <v>152</v>
      </c>
      <c r="B164" s="1"/>
      <c r="C164" s="1"/>
      <c r="D164" s="1" t="s">
        <v>36</v>
      </c>
      <c r="E164" s="1" t="s">
        <v>336</v>
      </c>
      <c r="F164" s="1" t="s">
        <v>250</v>
      </c>
      <c r="G164" s="1" t="s">
        <v>336</v>
      </c>
      <c r="H164" s="1" t="s">
        <v>250</v>
      </c>
      <c r="I164" s="146" t="s">
        <v>170</v>
      </c>
      <c r="J164" s="1" t="s">
        <v>114</v>
      </c>
      <c r="K164" s="1">
        <v>5</v>
      </c>
      <c r="L164" s="145">
        <v>14950</v>
      </c>
      <c r="M164" s="145">
        <f t="shared" si="4"/>
        <v>74750</v>
      </c>
      <c r="N164" s="1"/>
      <c r="O164" s="1"/>
      <c r="P164" s="1"/>
      <c r="Q164" s="1" t="s">
        <v>90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337</v>
      </c>
      <c r="F165" s="1" t="s">
        <v>251</v>
      </c>
      <c r="G165" s="1" t="s">
        <v>337</v>
      </c>
      <c r="H165" s="1" t="s">
        <v>251</v>
      </c>
      <c r="I165" s="146" t="s">
        <v>170</v>
      </c>
      <c r="J165" s="1" t="s">
        <v>114</v>
      </c>
      <c r="K165" s="1">
        <v>5</v>
      </c>
      <c r="L165" s="145">
        <v>12000</v>
      </c>
      <c r="M165" s="145">
        <f t="shared" si="4"/>
        <v>60000</v>
      </c>
      <c r="N165" s="1"/>
      <c r="O165" s="1"/>
      <c r="P165" s="1"/>
      <c r="Q165" s="1" t="s">
        <v>98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338</v>
      </c>
      <c r="F166" s="1" t="s">
        <v>252</v>
      </c>
      <c r="G166" s="1" t="s">
        <v>338</v>
      </c>
      <c r="H166" s="1" t="s">
        <v>252</v>
      </c>
      <c r="I166" s="1" t="s">
        <v>112</v>
      </c>
      <c r="J166" s="1" t="s">
        <v>114</v>
      </c>
      <c r="K166" s="1">
        <v>59</v>
      </c>
      <c r="L166" s="145">
        <v>250000</v>
      </c>
      <c r="M166" s="145">
        <f t="shared" si="4"/>
        <v>14750000</v>
      </c>
      <c r="N166" s="1"/>
      <c r="O166" s="1"/>
      <c r="P166" s="1"/>
      <c r="Q166" s="1" t="s">
        <v>96</v>
      </c>
      <c r="R166" s="1" t="s">
        <v>266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545</v>
      </c>
      <c r="F167" s="146" t="s">
        <v>545</v>
      </c>
      <c r="G167" s="146" t="s">
        <v>545</v>
      </c>
      <c r="H167" s="146" t="s">
        <v>545</v>
      </c>
      <c r="I167" s="146" t="s">
        <v>112</v>
      </c>
      <c r="J167" s="146" t="s">
        <v>114</v>
      </c>
      <c r="K167" s="146">
        <v>9</v>
      </c>
      <c r="L167" s="145">
        <v>450000</v>
      </c>
      <c r="M167" s="145">
        <f t="shared" si="4"/>
        <v>4050000</v>
      </c>
      <c r="N167" s="146"/>
      <c r="O167" s="146"/>
      <c r="P167" s="146"/>
      <c r="Q167" s="146" t="s">
        <v>89</v>
      </c>
      <c r="R167" s="146" t="s">
        <v>266</v>
      </c>
      <c r="S167" s="146">
        <v>751410000</v>
      </c>
      <c r="T167" s="146">
        <v>0</v>
      </c>
      <c r="U167" s="161"/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339</v>
      </c>
      <c r="F168" s="1" t="s">
        <v>253</v>
      </c>
      <c r="G168" s="1" t="s">
        <v>339</v>
      </c>
      <c r="H168" s="1" t="s">
        <v>253</v>
      </c>
      <c r="I168" s="1" t="s">
        <v>112</v>
      </c>
      <c r="J168" s="1" t="s">
        <v>114</v>
      </c>
      <c r="K168" s="1">
        <v>6</v>
      </c>
      <c r="L168" s="145">
        <v>270000</v>
      </c>
      <c r="M168" s="145">
        <f t="shared" si="4"/>
        <v>1620000</v>
      </c>
      <c r="N168" s="1"/>
      <c r="O168" s="1"/>
      <c r="P168" s="1"/>
      <c r="Q168" s="1" t="s">
        <v>96</v>
      </c>
      <c r="R168" s="1" t="s">
        <v>266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340</v>
      </c>
      <c r="F169" s="1" t="s">
        <v>254</v>
      </c>
      <c r="G169" s="1" t="s">
        <v>340</v>
      </c>
      <c r="H169" s="1" t="s">
        <v>254</v>
      </c>
      <c r="I169" s="1" t="s">
        <v>112</v>
      </c>
      <c r="J169" s="1" t="s">
        <v>114</v>
      </c>
      <c r="K169" s="1">
        <v>40</v>
      </c>
      <c r="L169" s="145">
        <v>70000</v>
      </c>
      <c r="M169" s="145">
        <f t="shared" si="4"/>
        <v>2800000</v>
      </c>
      <c r="N169" s="1"/>
      <c r="O169" s="1"/>
      <c r="P169" s="1"/>
      <c r="Q169" s="1" t="s">
        <v>96</v>
      </c>
      <c r="R169" s="1" t="s">
        <v>266</v>
      </c>
      <c r="S169" s="1">
        <v>751410000</v>
      </c>
      <c r="T169" s="1">
        <v>0</v>
      </c>
      <c r="U169" s="154" t="e">
        <f>M169-#REF!</f>
        <v>#REF!</v>
      </c>
    </row>
    <row r="170" spans="1:21" ht="24" x14ac:dyDescent="0.25">
      <c r="A170" s="1">
        <v>158</v>
      </c>
      <c r="B170" s="1"/>
      <c r="C170" s="1"/>
      <c r="D170" s="1" t="s">
        <v>36</v>
      </c>
      <c r="E170" s="1" t="s">
        <v>341</v>
      </c>
      <c r="F170" s="1" t="s">
        <v>255</v>
      </c>
      <c r="G170" s="1" t="s">
        <v>341</v>
      </c>
      <c r="H170" s="1" t="s">
        <v>255</v>
      </c>
      <c r="I170" s="1" t="s">
        <v>112</v>
      </c>
      <c r="J170" s="1" t="s">
        <v>114</v>
      </c>
      <c r="K170" s="1">
        <v>1</v>
      </c>
      <c r="L170" s="145">
        <v>3661800</v>
      </c>
      <c r="M170" s="145">
        <f t="shared" si="4"/>
        <v>3661800</v>
      </c>
      <c r="N170" s="1"/>
      <c r="O170" s="1"/>
      <c r="P170" s="1"/>
      <c r="Q170" s="1" t="s">
        <v>96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546</v>
      </c>
      <c r="F171" s="146" t="s">
        <v>546</v>
      </c>
      <c r="G171" s="146" t="s">
        <v>546</v>
      </c>
      <c r="H171" s="146" t="s">
        <v>546</v>
      </c>
      <c r="I171" s="146" t="s">
        <v>159</v>
      </c>
      <c r="J171" s="146" t="s">
        <v>114</v>
      </c>
      <c r="K171" s="146">
        <v>2</v>
      </c>
      <c r="L171" s="145">
        <v>1400000</v>
      </c>
      <c r="M171" s="145">
        <f t="shared" si="4"/>
        <v>2800000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33" customHeight="1" x14ac:dyDescent="0.25">
      <c r="A172" s="1">
        <v>160</v>
      </c>
      <c r="B172" s="146"/>
      <c r="C172" s="146"/>
      <c r="D172" s="146" t="s">
        <v>36</v>
      </c>
      <c r="E172" s="146" t="s">
        <v>584</v>
      </c>
      <c r="F172" s="146" t="s">
        <v>585</v>
      </c>
      <c r="G172" s="146" t="s">
        <v>584</v>
      </c>
      <c r="H172" s="146" t="s">
        <v>585</v>
      </c>
      <c r="I172" s="146" t="s">
        <v>112</v>
      </c>
      <c r="J172" s="146" t="s">
        <v>114</v>
      </c>
      <c r="K172" s="146">
        <v>2</v>
      </c>
      <c r="L172" s="145">
        <v>5992000</v>
      </c>
      <c r="M172" s="145">
        <f t="shared" si="4"/>
        <v>11984000</v>
      </c>
      <c r="N172" s="146"/>
      <c r="O172" s="146"/>
      <c r="P172" s="146"/>
      <c r="Q172" s="146" t="s">
        <v>93</v>
      </c>
      <c r="R172" s="146" t="s">
        <v>581</v>
      </c>
      <c r="S172" s="146">
        <v>751410000</v>
      </c>
      <c r="T172" s="146">
        <v>0</v>
      </c>
      <c r="U172" s="161"/>
    </row>
    <row r="173" spans="1:21" s="128" customFormat="1" ht="24" x14ac:dyDescent="0.25">
      <c r="A173" s="1">
        <v>161</v>
      </c>
      <c r="B173" s="146"/>
      <c r="C173" s="146"/>
      <c r="D173" s="146" t="s">
        <v>36</v>
      </c>
      <c r="E173" s="146" t="s">
        <v>547</v>
      </c>
      <c r="F173" s="146" t="s">
        <v>547</v>
      </c>
      <c r="G173" s="146" t="s">
        <v>547</v>
      </c>
      <c r="H173" s="146" t="s">
        <v>547</v>
      </c>
      <c r="I173" s="146" t="s">
        <v>112</v>
      </c>
      <c r="J173" s="146" t="s">
        <v>114</v>
      </c>
      <c r="K173" s="146">
        <v>2</v>
      </c>
      <c r="L173" s="145">
        <v>2880000</v>
      </c>
      <c r="M173" s="145">
        <f t="shared" si="4"/>
        <v>5760000</v>
      </c>
      <c r="N173" s="146"/>
      <c r="O173" s="146"/>
      <c r="P173" s="146"/>
      <c r="Q173" s="146" t="s">
        <v>90</v>
      </c>
      <c r="R173" s="146" t="s">
        <v>119</v>
      </c>
      <c r="S173" s="146">
        <v>751410000</v>
      </c>
      <c r="T173" s="146">
        <v>0</v>
      </c>
      <c r="U173" s="161"/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449</v>
      </c>
      <c r="F174" s="1" t="s">
        <v>449</v>
      </c>
      <c r="G174" s="1" t="s">
        <v>449</v>
      </c>
      <c r="H174" s="1" t="s">
        <v>449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256</v>
      </c>
      <c r="F175" s="1" t="s">
        <v>256</v>
      </c>
      <c r="G175" s="1" t="s">
        <v>256</v>
      </c>
      <c r="H175" s="1" t="s">
        <v>256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450</v>
      </c>
      <c r="F176" s="1" t="s">
        <v>450</v>
      </c>
      <c r="G176" s="1" t="s">
        <v>450</v>
      </c>
      <c r="H176" s="1" t="s">
        <v>450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257</v>
      </c>
      <c r="F177" s="1" t="s">
        <v>257</v>
      </c>
      <c r="G177" s="1" t="s">
        <v>257</v>
      </c>
      <c r="H177" s="1" t="s">
        <v>257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457</v>
      </c>
      <c r="F178" s="1" t="s">
        <v>457</v>
      </c>
      <c r="G178" s="1" t="s">
        <v>457</v>
      </c>
      <c r="H178" s="1" t="s">
        <v>457</v>
      </c>
      <c r="I178" s="146" t="s">
        <v>159</v>
      </c>
      <c r="J178" s="1" t="s">
        <v>114</v>
      </c>
      <c r="K178" s="1">
        <v>5</v>
      </c>
      <c r="L178" s="145">
        <v>486611.54</v>
      </c>
      <c r="M178" s="145">
        <f t="shared" si="4"/>
        <v>2433057.6999999997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258</v>
      </c>
      <c r="F179" s="1" t="s">
        <v>258</v>
      </c>
      <c r="G179" s="1" t="s">
        <v>258</v>
      </c>
      <c r="H179" s="1" t="s">
        <v>258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4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536</v>
      </c>
      <c r="F180" s="1" t="s">
        <v>536</v>
      </c>
      <c r="G180" s="1" t="s">
        <v>536</v>
      </c>
      <c r="H180" s="1" t="s">
        <v>536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4"/>
        <v>655928.6</v>
      </c>
      <c r="N180" s="1"/>
      <c r="O180" s="1"/>
      <c r="P180" s="1"/>
      <c r="Q180" s="1" t="s">
        <v>85</v>
      </c>
      <c r="R180" s="1" t="s">
        <v>263</v>
      </c>
      <c r="S180" s="1"/>
      <c r="T180" s="1">
        <v>50</v>
      </c>
      <c r="U180" s="154"/>
    </row>
    <row r="181" spans="1:21" ht="24" x14ac:dyDescent="0.25">
      <c r="A181" s="1">
        <v>169</v>
      </c>
      <c r="B181" s="1"/>
      <c r="C181" s="1"/>
      <c r="D181" s="1" t="s">
        <v>25</v>
      </c>
      <c r="E181" s="1" t="s">
        <v>583</v>
      </c>
      <c r="F181" s="1" t="s">
        <v>582</v>
      </c>
      <c r="G181" s="1" t="s">
        <v>583</v>
      </c>
      <c r="H181" s="1" t="s">
        <v>582</v>
      </c>
      <c r="I181" s="146" t="s">
        <v>158</v>
      </c>
      <c r="J181" s="1" t="s">
        <v>25</v>
      </c>
      <c r="K181" s="1">
        <v>1</v>
      </c>
      <c r="L181" s="145">
        <v>95000</v>
      </c>
      <c r="M181" s="145">
        <f t="shared" si="4"/>
        <v>95000</v>
      </c>
      <c r="N181" s="1"/>
      <c r="O181" s="1"/>
      <c r="P181" s="1"/>
      <c r="Q181" s="1" t="s">
        <v>93</v>
      </c>
      <c r="R181" s="1" t="s">
        <v>263</v>
      </c>
      <c r="S181" s="1"/>
      <c r="T181" s="1">
        <v>100</v>
      </c>
      <c r="U181" s="154"/>
    </row>
    <row r="182" spans="1:21" ht="24" x14ac:dyDescent="0.25">
      <c r="A182" s="1">
        <v>170</v>
      </c>
      <c r="B182" s="1"/>
      <c r="C182" s="1"/>
      <c r="D182" s="1" t="s">
        <v>25</v>
      </c>
      <c r="E182" s="1" t="s">
        <v>589</v>
      </c>
      <c r="F182" s="1" t="s">
        <v>588</v>
      </c>
      <c r="G182" s="1" t="s">
        <v>589</v>
      </c>
      <c r="H182" s="1" t="s">
        <v>588</v>
      </c>
      <c r="I182" s="146" t="s">
        <v>112</v>
      </c>
      <c r="J182" s="1" t="s">
        <v>25</v>
      </c>
      <c r="K182" s="1">
        <v>1</v>
      </c>
      <c r="L182" s="145">
        <v>15000000</v>
      </c>
      <c r="M182" s="145">
        <f t="shared" si="4"/>
        <v>15000000</v>
      </c>
      <c r="N182" s="1"/>
      <c r="O182" s="1"/>
      <c r="P182" s="1"/>
      <c r="Q182" s="1" t="s">
        <v>96</v>
      </c>
      <c r="R182" s="1" t="s">
        <v>581</v>
      </c>
      <c r="S182" s="1"/>
      <c r="T182" s="1">
        <v>0</v>
      </c>
      <c r="U182" s="154"/>
    </row>
    <row r="183" spans="1:21" ht="24" x14ac:dyDescent="0.25">
      <c r="A183" s="1">
        <v>171</v>
      </c>
      <c r="B183" s="1"/>
      <c r="C183" s="1"/>
      <c r="D183" s="1" t="s">
        <v>36</v>
      </c>
      <c r="E183" s="1" t="s">
        <v>591</v>
      </c>
      <c r="F183" s="1" t="s">
        <v>590</v>
      </c>
      <c r="G183" s="1" t="s">
        <v>591</v>
      </c>
      <c r="H183" s="1" t="s">
        <v>590</v>
      </c>
      <c r="I183" s="146" t="s">
        <v>159</v>
      </c>
      <c r="J183" s="1" t="s">
        <v>114</v>
      </c>
      <c r="K183" s="1">
        <v>2</v>
      </c>
      <c r="L183" s="145">
        <v>1400000</v>
      </c>
      <c r="M183" s="145">
        <f t="shared" si="4"/>
        <v>2800000</v>
      </c>
      <c r="N183" s="1"/>
      <c r="O183" s="1"/>
      <c r="P183" s="1"/>
      <c r="Q183" s="1" t="s">
        <v>96</v>
      </c>
      <c r="R183" s="1" t="s">
        <v>581</v>
      </c>
      <c r="S183" s="1"/>
      <c r="T183" s="1">
        <v>0</v>
      </c>
      <c r="U183" s="154"/>
    </row>
    <row r="184" spans="1:21" ht="24" x14ac:dyDescent="0.25">
      <c r="A184" s="1">
        <v>172</v>
      </c>
      <c r="B184" s="1"/>
      <c r="C184" s="1"/>
      <c r="D184" s="1" t="s">
        <v>36</v>
      </c>
      <c r="E184" s="1" t="s">
        <v>593</v>
      </c>
      <c r="F184" s="1" t="s">
        <v>592</v>
      </c>
      <c r="G184" s="1" t="s">
        <v>593</v>
      </c>
      <c r="H184" s="1" t="s">
        <v>592</v>
      </c>
      <c r="I184" s="146" t="s">
        <v>112</v>
      </c>
      <c r="J184" s="1" t="s">
        <v>114</v>
      </c>
      <c r="K184" s="1">
        <v>1</v>
      </c>
      <c r="L184" s="145">
        <v>5499280</v>
      </c>
      <c r="M184" s="145">
        <f t="shared" si="4"/>
        <v>5499280</v>
      </c>
      <c r="N184" s="1"/>
      <c r="O184" s="1"/>
      <c r="P184" s="1"/>
      <c r="Q184" s="1" t="s">
        <v>96</v>
      </c>
      <c r="R184" s="1" t="s">
        <v>581</v>
      </c>
      <c r="S184" s="1"/>
      <c r="T184" s="1">
        <v>0</v>
      </c>
      <c r="U184" s="154"/>
    </row>
    <row r="185" spans="1:21" s="128" customFormat="1" ht="24" x14ac:dyDescent="0.25">
      <c r="A185" s="1">
        <v>173</v>
      </c>
      <c r="B185" s="146"/>
      <c r="C185" s="146"/>
      <c r="D185" s="146" t="s">
        <v>36</v>
      </c>
      <c r="E185" s="146" t="s">
        <v>597</v>
      </c>
      <c r="F185" s="146" t="s">
        <v>596</v>
      </c>
      <c r="G185" s="146" t="s">
        <v>597</v>
      </c>
      <c r="H185" s="146" t="s">
        <v>596</v>
      </c>
      <c r="I185" s="146" t="s">
        <v>159</v>
      </c>
      <c r="J185" s="146" t="s">
        <v>114</v>
      </c>
      <c r="K185" s="146">
        <v>3</v>
      </c>
      <c r="L185" s="145">
        <v>450000</v>
      </c>
      <c r="M185" s="145">
        <f t="shared" ref="M185" si="5">K185*L185</f>
        <v>1350000</v>
      </c>
      <c r="N185" s="146"/>
      <c r="O185" s="146"/>
      <c r="P185" s="146"/>
      <c r="Q185" s="146" t="s">
        <v>89</v>
      </c>
      <c r="R185" s="146" t="s">
        <v>266</v>
      </c>
      <c r="S185" s="146">
        <v>751410000</v>
      </c>
      <c r="T185" s="146">
        <v>0</v>
      </c>
      <c r="U185" s="161"/>
    </row>
    <row r="186" spans="1:21" x14ac:dyDescent="0.25">
      <c r="A186" s="140"/>
      <c r="B186" s="140"/>
      <c r="C186" s="140"/>
      <c r="D186" s="140" t="s">
        <v>271</v>
      </c>
      <c r="E186" s="140"/>
      <c r="F186" s="140"/>
      <c r="G186" s="140"/>
      <c r="H186" s="140"/>
      <c r="I186" s="140"/>
      <c r="J186" s="140"/>
      <c r="K186" s="140"/>
      <c r="L186" s="140"/>
      <c r="M186" s="142">
        <f>SUM(M187:M191)</f>
        <v>20950000</v>
      </c>
      <c r="N186" s="140"/>
      <c r="O186" s="140"/>
      <c r="P186" s="140"/>
      <c r="Q186" s="140"/>
      <c r="R186" s="140"/>
      <c r="S186" s="140"/>
      <c r="T186" s="140"/>
    </row>
    <row r="187" spans="1:21" ht="36" x14ac:dyDescent="0.25">
      <c r="A187" s="1">
        <v>174</v>
      </c>
      <c r="B187" s="1"/>
      <c r="C187" s="1"/>
      <c r="D187" s="1" t="s">
        <v>25</v>
      </c>
      <c r="E187" s="1" t="s">
        <v>342</v>
      </c>
      <c r="F187" s="1" t="s">
        <v>267</v>
      </c>
      <c r="G187" s="1" t="s">
        <v>342</v>
      </c>
      <c r="H187" s="1" t="s">
        <v>267</v>
      </c>
      <c r="I187" s="146" t="s">
        <v>170</v>
      </c>
      <c r="J187" s="1" t="s">
        <v>25</v>
      </c>
      <c r="K187" s="1">
        <v>1</v>
      </c>
      <c r="L187" s="145">
        <v>350000</v>
      </c>
      <c r="M187" s="145">
        <f>K187*L187</f>
        <v>350000</v>
      </c>
      <c r="N187" s="1"/>
      <c r="O187" s="1"/>
      <c r="P187" s="1"/>
      <c r="Q187" s="1" t="s">
        <v>85</v>
      </c>
      <c r="R187" s="1" t="s">
        <v>172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">
        <v>175</v>
      </c>
      <c r="B188" s="1"/>
      <c r="C188" s="1"/>
      <c r="D188" s="1" t="s">
        <v>25</v>
      </c>
      <c r="E188" s="1" t="s">
        <v>343</v>
      </c>
      <c r="F188" s="1" t="s">
        <v>268</v>
      </c>
      <c r="G188" s="1" t="s">
        <v>343</v>
      </c>
      <c r="H188" s="1" t="s">
        <v>268</v>
      </c>
      <c r="I188" s="1" t="s">
        <v>112</v>
      </c>
      <c r="J188" s="1" t="s">
        <v>25</v>
      </c>
      <c r="K188" s="1">
        <v>1</v>
      </c>
      <c r="L188" s="145">
        <v>4963000</v>
      </c>
      <c r="M188" s="145">
        <f>K188*L188</f>
        <v>4963000</v>
      </c>
      <c r="N188" s="1"/>
      <c r="O188" s="1"/>
      <c r="P188" s="1"/>
      <c r="Q188" s="1" t="s">
        <v>85</v>
      </c>
      <c r="R188" s="1" t="s">
        <v>121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25</v>
      </c>
      <c r="E189" s="1" t="s">
        <v>343</v>
      </c>
      <c r="F189" s="1" t="s">
        <v>343</v>
      </c>
      <c r="G189" s="1" t="s">
        <v>343</v>
      </c>
      <c r="H189" s="1" t="s">
        <v>268</v>
      </c>
      <c r="I189" s="1" t="s">
        <v>158</v>
      </c>
      <c r="J189" s="1" t="s">
        <v>25</v>
      </c>
      <c r="K189" s="1">
        <v>1</v>
      </c>
      <c r="L189" s="145">
        <v>537000</v>
      </c>
      <c r="M189" s="145">
        <f>K189*L189</f>
        <v>537000</v>
      </c>
      <c r="N189" s="1"/>
      <c r="O189" s="1"/>
      <c r="P189" s="1"/>
      <c r="Q189" s="1" t="s">
        <v>85</v>
      </c>
      <c r="R189" s="1" t="s">
        <v>120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344</v>
      </c>
      <c r="F190" s="1" t="s">
        <v>269</v>
      </c>
      <c r="G190" s="1" t="s">
        <v>344</v>
      </c>
      <c r="H190" s="1" t="s">
        <v>269</v>
      </c>
      <c r="I190" s="1" t="s">
        <v>112</v>
      </c>
      <c r="J190" s="1" t="s">
        <v>273</v>
      </c>
      <c r="K190" s="1">
        <v>1</v>
      </c>
      <c r="L190" s="145">
        <v>5100000</v>
      </c>
      <c r="M190" s="145">
        <f>K190*L190</f>
        <v>5100000</v>
      </c>
      <c r="N190" s="1"/>
      <c r="O190" s="1"/>
      <c r="P190" s="1"/>
      <c r="Q190" s="1" t="s">
        <v>98</v>
      </c>
      <c r="R190" s="1" t="s">
        <v>265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178</v>
      </c>
      <c r="B191" s="1"/>
      <c r="C191" s="1"/>
      <c r="D191" s="1" t="s">
        <v>36</v>
      </c>
      <c r="E191" s="1" t="s">
        <v>345</v>
      </c>
      <c r="F191" s="1" t="s">
        <v>270</v>
      </c>
      <c r="G191" s="1" t="s">
        <v>345</v>
      </c>
      <c r="H191" s="1" t="s">
        <v>270</v>
      </c>
      <c r="I191" s="1" t="s">
        <v>112</v>
      </c>
      <c r="J191" s="1" t="s">
        <v>273</v>
      </c>
      <c r="K191" s="1">
        <v>1</v>
      </c>
      <c r="L191" s="145">
        <v>10000000</v>
      </c>
      <c r="M191" s="145">
        <f>K191*L191</f>
        <v>10000000</v>
      </c>
      <c r="N191" s="1"/>
      <c r="O191" s="1"/>
      <c r="P191" s="1"/>
      <c r="Q191" s="1" t="s">
        <v>96</v>
      </c>
      <c r="R191" s="1" t="s">
        <v>265</v>
      </c>
      <c r="S191" s="1">
        <v>751410000</v>
      </c>
      <c r="T191" s="1">
        <v>0</v>
      </c>
      <c r="U191" s="154" t="e">
        <f>M191-#REF!</f>
        <v>#REF!</v>
      </c>
    </row>
    <row r="192" spans="1:21" x14ac:dyDescent="0.25">
      <c r="A192" s="140"/>
      <c r="B192" s="140"/>
      <c r="C192" s="140"/>
      <c r="D192" s="140" t="s">
        <v>376</v>
      </c>
      <c r="E192" s="140"/>
      <c r="F192" s="140"/>
      <c r="G192" s="140"/>
      <c r="H192" s="140"/>
      <c r="I192" s="140"/>
      <c r="J192" s="140"/>
      <c r="K192" s="140"/>
      <c r="L192" s="140"/>
      <c r="M192" s="142">
        <f>SUM(M193:P243)</f>
        <v>21209583.5</v>
      </c>
      <c r="N192" s="140"/>
      <c r="O192" s="140"/>
      <c r="P192" s="140"/>
      <c r="Q192" s="140"/>
      <c r="R192" s="140"/>
      <c r="S192" s="140"/>
      <c r="T192" s="140"/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612</v>
      </c>
      <c r="F193" s="1" t="s">
        <v>610</v>
      </c>
      <c r="G193" s="1" t="s">
        <v>612</v>
      </c>
      <c r="H193" s="1" t="s">
        <v>610</v>
      </c>
      <c r="I193" s="146" t="s">
        <v>170</v>
      </c>
      <c r="J193" s="1" t="s">
        <v>399</v>
      </c>
      <c r="K193" s="1">
        <v>1</v>
      </c>
      <c r="L193" s="145">
        <v>250000</v>
      </c>
      <c r="M193" s="145">
        <f>L193*K193</f>
        <v>250000</v>
      </c>
      <c r="N193" s="1"/>
      <c r="O193" s="1"/>
      <c r="P193" s="1"/>
      <c r="Q193" s="1" t="s">
        <v>401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180</v>
      </c>
      <c r="B194" s="1"/>
      <c r="C194" s="1"/>
      <c r="D194" s="1" t="s">
        <v>25</v>
      </c>
      <c r="E194" s="1" t="s">
        <v>613</v>
      </c>
      <c r="F194" s="1" t="s">
        <v>611</v>
      </c>
      <c r="G194" s="1" t="s">
        <v>613</v>
      </c>
      <c r="H194" s="1" t="s">
        <v>611</v>
      </c>
      <c r="I194" s="146" t="s">
        <v>170</v>
      </c>
      <c r="J194" s="1" t="s">
        <v>399</v>
      </c>
      <c r="K194" s="1">
        <v>1</v>
      </c>
      <c r="L194" s="145">
        <v>200000</v>
      </c>
      <c r="M194" s="145">
        <f t="shared" ref="M194:M231" si="6">L194*K194</f>
        <v>200000</v>
      </c>
      <c r="N194" s="1"/>
      <c r="O194" s="1"/>
      <c r="P194" s="1"/>
      <c r="Q194" s="1" t="s">
        <v>401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377</v>
      </c>
      <c r="F195" s="1" t="s">
        <v>346</v>
      </c>
      <c r="G195" s="1" t="s">
        <v>377</v>
      </c>
      <c r="H195" s="1" t="s">
        <v>346</v>
      </c>
      <c r="I195" s="146" t="s">
        <v>170</v>
      </c>
      <c r="J195" s="1" t="s">
        <v>400</v>
      </c>
      <c r="K195" s="1">
        <v>3</v>
      </c>
      <c r="L195" s="145">
        <v>25000</v>
      </c>
      <c r="M195" s="145">
        <f t="shared" si="6"/>
        <v>75000</v>
      </c>
      <c r="N195" s="1"/>
      <c r="O195" s="1"/>
      <c r="P195" s="1"/>
      <c r="Q195" s="1" t="s">
        <v>401</v>
      </c>
      <c r="R195" s="1" t="s">
        <v>119</v>
      </c>
      <c r="S195" s="1">
        <v>751410000</v>
      </c>
      <c r="T195" s="1">
        <v>100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347</v>
      </c>
      <c r="F196" s="1" t="s">
        <v>347</v>
      </c>
      <c r="G196" s="1" t="s">
        <v>347</v>
      </c>
      <c r="H196" s="1" t="s">
        <v>347</v>
      </c>
      <c r="I196" s="146" t="s">
        <v>170</v>
      </c>
      <c r="J196" s="1" t="s">
        <v>399</v>
      </c>
      <c r="K196" s="1">
        <v>1</v>
      </c>
      <c r="L196" s="145">
        <v>180000</v>
      </c>
      <c r="M196" s="145">
        <f t="shared" si="6"/>
        <v>180000</v>
      </c>
      <c r="N196" s="1"/>
      <c r="O196" s="1"/>
      <c r="P196" s="1"/>
      <c r="Q196" s="1" t="s">
        <v>402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348</v>
      </c>
      <c r="F197" s="1" t="s">
        <v>348</v>
      </c>
      <c r="G197" s="1" t="s">
        <v>348</v>
      </c>
      <c r="H197" s="1" t="s">
        <v>348</v>
      </c>
      <c r="I197" s="146" t="s">
        <v>170</v>
      </c>
      <c r="J197" s="1" t="s">
        <v>399</v>
      </c>
      <c r="K197" s="1">
        <v>1</v>
      </c>
      <c r="L197" s="145">
        <v>180000</v>
      </c>
      <c r="M197" s="145">
        <f t="shared" si="6"/>
        <v>180000</v>
      </c>
      <c r="N197" s="1"/>
      <c r="O197" s="1"/>
      <c r="P197" s="1"/>
      <c r="Q197" s="1" t="s">
        <v>402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349</v>
      </c>
      <c r="F198" s="1" t="s">
        <v>349</v>
      </c>
      <c r="G198" s="1" t="s">
        <v>349</v>
      </c>
      <c r="H198" s="1" t="s">
        <v>349</v>
      </c>
      <c r="I198" s="146" t="s">
        <v>170</v>
      </c>
      <c r="J198" s="1" t="s">
        <v>399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402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350</v>
      </c>
      <c r="F199" s="1" t="s">
        <v>350</v>
      </c>
      <c r="G199" s="1" t="s">
        <v>350</v>
      </c>
      <c r="H199" s="1" t="s">
        <v>350</v>
      </c>
      <c r="I199" s="146" t="s">
        <v>170</v>
      </c>
      <c r="J199" s="1" t="s">
        <v>399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402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351</v>
      </c>
      <c r="F200" s="1" t="s">
        <v>351</v>
      </c>
      <c r="G200" s="1" t="s">
        <v>351</v>
      </c>
      <c r="H200" s="1" t="s">
        <v>351</v>
      </c>
      <c r="I200" s="146" t="s">
        <v>170</v>
      </c>
      <c r="J200" s="1" t="s">
        <v>399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402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36</v>
      </c>
      <c r="E201" s="1" t="s">
        <v>378</v>
      </c>
      <c r="F201" s="1" t="s">
        <v>352</v>
      </c>
      <c r="G201" s="1" t="s">
        <v>378</v>
      </c>
      <c r="H201" s="1" t="s">
        <v>352</v>
      </c>
      <c r="I201" s="146" t="s">
        <v>170</v>
      </c>
      <c r="J201" s="1" t="s">
        <v>399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402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379</v>
      </c>
      <c r="F202" s="1" t="s">
        <v>353</v>
      </c>
      <c r="G202" s="1" t="s">
        <v>379</v>
      </c>
      <c r="H202" s="1" t="s">
        <v>353</v>
      </c>
      <c r="I202" s="146" t="s">
        <v>159</v>
      </c>
      <c r="J202" s="1" t="s">
        <v>399</v>
      </c>
      <c r="K202" s="1">
        <v>1</v>
      </c>
      <c r="L202" s="145">
        <v>800000</v>
      </c>
      <c r="M202" s="145">
        <f t="shared" si="6"/>
        <v>800000</v>
      </c>
      <c r="N202" s="1"/>
      <c r="O202" s="1"/>
      <c r="P202" s="1"/>
      <c r="Q202" s="1" t="s">
        <v>402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572</v>
      </c>
      <c r="F203" s="1" t="s">
        <v>571</v>
      </c>
      <c r="G203" s="1" t="s">
        <v>572</v>
      </c>
      <c r="H203" s="1" t="s">
        <v>571</v>
      </c>
      <c r="I203" s="146" t="s">
        <v>170</v>
      </c>
      <c r="J203" s="1" t="s">
        <v>399</v>
      </c>
      <c r="K203" s="1">
        <v>1</v>
      </c>
      <c r="L203" s="145">
        <v>50000</v>
      </c>
      <c r="M203" s="145">
        <f t="shared" si="6"/>
        <v>50000</v>
      </c>
      <c r="N203" s="1"/>
      <c r="O203" s="1"/>
      <c r="P203" s="1"/>
      <c r="Q203" s="1" t="s">
        <v>403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552</v>
      </c>
      <c r="F204" s="1" t="s">
        <v>552</v>
      </c>
      <c r="G204" s="1" t="s">
        <v>552</v>
      </c>
      <c r="H204" s="1" t="s">
        <v>552</v>
      </c>
      <c r="I204" s="146" t="s">
        <v>170</v>
      </c>
      <c r="J204" s="1" t="s">
        <v>400</v>
      </c>
      <c r="K204" s="1">
        <v>100</v>
      </c>
      <c r="L204" s="145">
        <v>3600</v>
      </c>
      <c r="M204" s="145">
        <f t="shared" si="6"/>
        <v>360000</v>
      </c>
      <c r="N204" s="1"/>
      <c r="O204" s="1"/>
      <c r="P204" s="1"/>
      <c r="Q204" s="1" t="s">
        <v>403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25</v>
      </c>
      <c r="E205" s="1" t="s">
        <v>380</v>
      </c>
      <c r="F205" s="1" t="s">
        <v>354</v>
      </c>
      <c r="G205" s="1" t="s">
        <v>380</v>
      </c>
      <c r="H205" s="1" t="s">
        <v>354</v>
      </c>
      <c r="I205" s="146" t="s">
        <v>170</v>
      </c>
      <c r="J205" s="1" t="s">
        <v>399</v>
      </c>
      <c r="K205" s="1">
        <v>1</v>
      </c>
      <c r="L205" s="145">
        <v>400000</v>
      </c>
      <c r="M205" s="145">
        <f t="shared" si="6"/>
        <v>400000</v>
      </c>
      <c r="N205" s="1"/>
      <c r="O205" s="1"/>
      <c r="P205" s="1"/>
      <c r="Q205" s="1" t="s">
        <v>402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464</v>
      </c>
      <c r="F206" s="1" t="s">
        <v>463</v>
      </c>
      <c r="G206" s="1" t="s">
        <v>464</v>
      </c>
      <c r="H206" s="1" t="s">
        <v>463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6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381</v>
      </c>
      <c r="F207" s="1" t="s">
        <v>355</v>
      </c>
      <c r="G207" s="1" t="s">
        <v>381</v>
      </c>
      <c r="H207" s="1" t="s">
        <v>355</v>
      </c>
      <c r="I207" s="146" t="s">
        <v>170</v>
      </c>
      <c r="J207" s="1" t="s">
        <v>400</v>
      </c>
      <c r="K207" s="1">
        <v>100</v>
      </c>
      <c r="L207" s="145">
        <v>3000</v>
      </c>
      <c r="M207" s="145">
        <f t="shared" si="6"/>
        <v>300000</v>
      </c>
      <c r="N207" s="1"/>
      <c r="O207" s="1"/>
      <c r="P207" s="1"/>
      <c r="Q207" s="1" t="s">
        <v>404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356</v>
      </c>
      <c r="F208" s="1" t="s">
        <v>356</v>
      </c>
      <c r="G208" s="1" t="s">
        <v>356</v>
      </c>
      <c r="H208" s="1" t="s">
        <v>356</v>
      </c>
      <c r="I208" s="146" t="s">
        <v>170</v>
      </c>
      <c r="J208" s="1" t="s">
        <v>400</v>
      </c>
      <c r="K208" s="1">
        <v>2</v>
      </c>
      <c r="L208" s="145">
        <v>16000</v>
      </c>
      <c r="M208" s="145">
        <f t="shared" si="6"/>
        <v>32000</v>
      </c>
      <c r="N208" s="1"/>
      <c r="O208" s="1"/>
      <c r="P208" s="1"/>
      <c r="Q208" s="1" t="s">
        <v>404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382</v>
      </c>
      <c r="F209" s="1" t="s">
        <v>357</v>
      </c>
      <c r="G209" s="1" t="s">
        <v>382</v>
      </c>
      <c r="H209" s="1" t="s">
        <v>357</v>
      </c>
      <c r="I209" s="146" t="s">
        <v>159</v>
      </c>
      <c r="J209" s="1" t="s">
        <v>400</v>
      </c>
      <c r="K209" s="1">
        <v>250</v>
      </c>
      <c r="L209" s="145">
        <v>3500</v>
      </c>
      <c r="M209" s="145">
        <f t="shared" si="6"/>
        <v>875000</v>
      </c>
      <c r="N209" s="1"/>
      <c r="O209" s="1"/>
      <c r="P209" s="1"/>
      <c r="Q209" s="1" t="s">
        <v>405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383</v>
      </c>
      <c r="F210" s="1" t="s">
        <v>358</v>
      </c>
      <c r="G210" s="1" t="s">
        <v>383</v>
      </c>
      <c r="H210" s="1" t="s">
        <v>358</v>
      </c>
      <c r="I210" s="146" t="s">
        <v>170</v>
      </c>
      <c r="J210" s="1" t="s">
        <v>400</v>
      </c>
      <c r="K210" s="1">
        <v>900</v>
      </c>
      <c r="L210" s="145">
        <v>166.66</v>
      </c>
      <c r="M210" s="145">
        <f t="shared" si="6"/>
        <v>149994</v>
      </c>
      <c r="N210" s="1"/>
      <c r="O210" s="1"/>
      <c r="P210" s="1"/>
      <c r="Q210" s="1" t="s">
        <v>401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384</v>
      </c>
      <c r="F211" s="1" t="s">
        <v>359</v>
      </c>
      <c r="G211" s="1" t="s">
        <v>384</v>
      </c>
      <c r="H211" s="1" t="s">
        <v>359</v>
      </c>
      <c r="I211" s="146" t="s">
        <v>170</v>
      </c>
      <c r="J211" s="1" t="s">
        <v>400</v>
      </c>
      <c r="K211" s="1">
        <v>500</v>
      </c>
      <c r="L211" s="145">
        <v>450</v>
      </c>
      <c r="M211" s="145">
        <f t="shared" si="6"/>
        <v>225000</v>
      </c>
      <c r="N211" s="1"/>
      <c r="O211" s="1"/>
      <c r="P211" s="1"/>
      <c r="Q211" s="1" t="s">
        <v>403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384</v>
      </c>
      <c r="F212" s="1" t="s">
        <v>360</v>
      </c>
      <c r="G212" s="1" t="s">
        <v>360</v>
      </c>
      <c r="H212" s="1" t="s">
        <v>360</v>
      </c>
      <c r="I212" s="146" t="s">
        <v>170</v>
      </c>
      <c r="J212" s="1" t="s">
        <v>400</v>
      </c>
      <c r="K212" s="1">
        <v>500</v>
      </c>
      <c r="L212" s="145">
        <v>450</v>
      </c>
      <c r="M212" s="145">
        <f t="shared" si="6"/>
        <v>225000</v>
      </c>
      <c r="N212" s="1"/>
      <c r="O212" s="1"/>
      <c r="P212" s="1"/>
      <c r="Q212" s="1" t="s">
        <v>403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385</v>
      </c>
      <c r="F213" s="1" t="s">
        <v>361</v>
      </c>
      <c r="G213" s="1" t="s">
        <v>385</v>
      </c>
      <c r="H213" s="1" t="s">
        <v>361</v>
      </c>
      <c r="I213" s="146" t="s">
        <v>170</v>
      </c>
      <c r="J213" s="1" t="s">
        <v>400</v>
      </c>
      <c r="K213" s="1">
        <v>700</v>
      </c>
      <c r="L213" s="145">
        <v>600</v>
      </c>
      <c r="M213" s="145">
        <f t="shared" si="6"/>
        <v>420000</v>
      </c>
      <c r="N213" s="1"/>
      <c r="O213" s="1"/>
      <c r="P213" s="1"/>
      <c r="Q213" s="1" t="s">
        <v>403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386</v>
      </c>
      <c r="F214" s="1" t="s">
        <v>362</v>
      </c>
      <c r="G214" s="1" t="s">
        <v>386</v>
      </c>
      <c r="H214" s="1" t="s">
        <v>362</v>
      </c>
      <c r="I214" s="146" t="s">
        <v>159</v>
      </c>
      <c r="J214" s="1" t="s">
        <v>400</v>
      </c>
      <c r="K214" s="1">
        <v>400</v>
      </c>
      <c r="L214" s="145">
        <v>3000</v>
      </c>
      <c r="M214" s="145">
        <f t="shared" si="6"/>
        <v>1200000</v>
      </c>
      <c r="N214" s="1"/>
      <c r="O214" s="1"/>
      <c r="P214" s="1"/>
      <c r="Q214" s="1" t="s">
        <v>405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387</v>
      </c>
      <c r="F215" s="1" t="s">
        <v>363</v>
      </c>
      <c r="G215" s="1" t="s">
        <v>387</v>
      </c>
      <c r="H215" s="1" t="s">
        <v>363</v>
      </c>
      <c r="I215" s="146" t="s">
        <v>159</v>
      </c>
      <c r="J215" s="1" t="s">
        <v>400</v>
      </c>
      <c r="K215" s="1">
        <v>10</v>
      </c>
      <c r="L215" s="145">
        <v>60000</v>
      </c>
      <c r="M215" s="145">
        <f t="shared" si="6"/>
        <v>600000</v>
      </c>
      <c r="N215" s="1"/>
      <c r="O215" s="1"/>
      <c r="P215" s="1"/>
      <c r="Q215" s="1" t="s">
        <v>405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25</v>
      </c>
      <c r="E216" s="1" t="s">
        <v>388</v>
      </c>
      <c r="F216" s="1" t="s">
        <v>364</v>
      </c>
      <c r="G216" s="1" t="s">
        <v>388</v>
      </c>
      <c r="H216" s="1" t="s">
        <v>364</v>
      </c>
      <c r="I216" s="146" t="s">
        <v>170</v>
      </c>
      <c r="J216" s="1" t="s">
        <v>399</v>
      </c>
      <c r="K216" s="1">
        <v>1</v>
      </c>
      <c r="L216" s="145">
        <v>20000</v>
      </c>
      <c r="M216" s="145">
        <f t="shared" si="6"/>
        <v>20000</v>
      </c>
      <c r="N216" s="1"/>
      <c r="O216" s="1"/>
      <c r="P216" s="1"/>
      <c r="Q216" s="1" t="s">
        <v>404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389</v>
      </c>
      <c r="F217" s="1" t="s">
        <v>365</v>
      </c>
      <c r="G217" s="1" t="s">
        <v>389</v>
      </c>
      <c r="H217" s="1" t="s">
        <v>365</v>
      </c>
      <c r="I217" s="146" t="s">
        <v>170</v>
      </c>
      <c r="J217" s="1" t="s">
        <v>399</v>
      </c>
      <c r="K217" s="1">
        <v>1</v>
      </c>
      <c r="L217" s="145">
        <v>100000</v>
      </c>
      <c r="M217" s="145">
        <f t="shared" si="6"/>
        <v>100000</v>
      </c>
      <c r="N217" s="1"/>
      <c r="O217" s="1"/>
      <c r="P217" s="1"/>
      <c r="Q217" s="1" t="s">
        <v>404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557</v>
      </c>
      <c r="F218" s="1" t="s">
        <v>557</v>
      </c>
      <c r="G218" s="1" t="s">
        <v>557</v>
      </c>
      <c r="H218" s="1" t="s">
        <v>557</v>
      </c>
      <c r="I218" s="146" t="s">
        <v>170</v>
      </c>
      <c r="J218" s="1" t="s">
        <v>399</v>
      </c>
      <c r="K218" s="1">
        <v>1</v>
      </c>
      <c r="L218" s="145">
        <v>200000</v>
      </c>
      <c r="M218" s="145">
        <f t="shared" si="6"/>
        <v>200000</v>
      </c>
      <c r="N218" s="1"/>
      <c r="O218" s="1"/>
      <c r="P218" s="1"/>
      <c r="Q218" s="1" t="s">
        <v>404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390</v>
      </c>
      <c r="F219" s="1" t="s">
        <v>366</v>
      </c>
      <c r="G219" s="1" t="s">
        <v>390</v>
      </c>
      <c r="H219" s="1" t="s">
        <v>366</v>
      </c>
      <c r="I219" s="146" t="s">
        <v>170</v>
      </c>
      <c r="J219" s="1" t="s">
        <v>400</v>
      </c>
      <c r="K219" s="1">
        <v>500</v>
      </c>
      <c r="L219" s="145">
        <v>500</v>
      </c>
      <c r="M219" s="145">
        <f t="shared" si="6"/>
        <v>250000</v>
      </c>
      <c r="N219" s="1"/>
      <c r="O219" s="1"/>
      <c r="P219" s="1"/>
      <c r="Q219" s="1" t="s">
        <v>403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391</v>
      </c>
      <c r="F220" s="1" t="s">
        <v>458</v>
      </c>
      <c r="G220" s="1" t="s">
        <v>391</v>
      </c>
      <c r="H220" s="1" t="s">
        <v>367</v>
      </c>
      <c r="I220" s="146" t="s">
        <v>170</v>
      </c>
      <c r="J220" s="1" t="s">
        <v>400</v>
      </c>
      <c r="K220" s="1">
        <v>700</v>
      </c>
      <c r="L220" s="145">
        <v>500</v>
      </c>
      <c r="M220" s="145">
        <f t="shared" si="6"/>
        <v>350000</v>
      </c>
      <c r="N220" s="1"/>
      <c r="O220" s="1"/>
      <c r="P220" s="1"/>
      <c r="Q220" s="1" t="s">
        <v>403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459</v>
      </c>
      <c r="F221" s="1" t="s">
        <v>459</v>
      </c>
      <c r="G221" s="1" t="s">
        <v>459</v>
      </c>
      <c r="H221" s="1" t="s">
        <v>459</v>
      </c>
      <c r="I221" s="146" t="s">
        <v>170</v>
      </c>
      <c r="J221" s="1" t="s">
        <v>400</v>
      </c>
      <c r="K221" s="1">
        <v>400</v>
      </c>
      <c r="L221" s="145">
        <v>600</v>
      </c>
      <c r="M221" s="145">
        <f t="shared" si="6"/>
        <v>240000</v>
      </c>
      <c r="N221" s="1"/>
      <c r="O221" s="1"/>
      <c r="P221" s="1"/>
      <c r="Q221" s="1" t="s">
        <v>403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460</v>
      </c>
      <c r="F222" s="1" t="s">
        <v>460</v>
      </c>
      <c r="G222" s="1" t="s">
        <v>460</v>
      </c>
      <c r="H222" s="1" t="s">
        <v>460</v>
      </c>
      <c r="I222" s="146" t="s">
        <v>170</v>
      </c>
      <c r="J222" s="1" t="s">
        <v>400</v>
      </c>
      <c r="K222" s="1">
        <v>400</v>
      </c>
      <c r="L222" s="145">
        <v>550</v>
      </c>
      <c r="M222" s="145">
        <f t="shared" si="6"/>
        <v>220000</v>
      </c>
      <c r="N222" s="1"/>
      <c r="O222" s="1"/>
      <c r="P222" s="1"/>
      <c r="Q222" s="1" t="s">
        <v>403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25</v>
      </c>
      <c r="E223" s="1" t="s">
        <v>392</v>
      </c>
      <c r="F223" s="1" t="s">
        <v>368</v>
      </c>
      <c r="G223" s="1" t="s">
        <v>392</v>
      </c>
      <c r="H223" s="1" t="s">
        <v>368</v>
      </c>
      <c r="I223" s="146" t="s">
        <v>170</v>
      </c>
      <c r="J223" s="1" t="s">
        <v>399</v>
      </c>
      <c r="K223" s="1">
        <v>3</v>
      </c>
      <c r="L223" s="145">
        <v>100000</v>
      </c>
      <c r="M223" s="145">
        <f t="shared" si="6"/>
        <v>300000</v>
      </c>
      <c r="N223" s="1"/>
      <c r="O223" s="1"/>
      <c r="P223" s="1"/>
      <c r="Q223" s="1" t="s">
        <v>405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393</v>
      </c>
      <c r="F224" s="1" t="s">
        <v>369</v>
      </c>
      <c r="G224" s="1" t="s">
        <v>393</v>
      </c>
      <c r="H224" s="1" t="s">
        <v>369</v>
      </c>
      <c r="I224" s="146" t="s">
        <v>170</v>
      </c>
      <c r="J224" s="1" t="s">
        <v>400</v>
      </c>
      <c r="K224" s="1">
        <v>25</v>
      </c>
      <c r="L224" s="145">
        <v>12000</v>
      </c>
      <c r="M224" s="145">
        <f t="shared" si="6"/>
        <v>300000</v>
      </c>
      <c r="N224" s="1"/>
      <c r="O224" s="1"/>
      <c r="P224" s="1"/>
      <c r="Q224" s="1" t="s">
        <v>406</v>
      </c>
      <c r="R224" s="1" t="s">
        <v>119</v>
      </c>
      <c r="S224" s="1">
        <v>751410000</v>
      </c>
      <c r="T224" s="1">
        <v>100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394</v>
      </c>
      <c r="F225" s="1" t="s">
        <v>370</v>
      </c>
      <c r="G225" s="1" t="s">
        <v>394</v>
      </c>
      <c r="H225" s="1" t="s">
        <v>370</v>
      </c>
      <c r="I225" s="146" t="s">
        <v>170</v>
      </c>
      <c r="J225" s="1" t="s">
        <v>400</v>
      </c>
      <c r="K225" s="1">
        <v>25</v>
      </c>
      <c r="L225" s="145">
        <v>6000</v>
      </c>
      <c r="M225" s="145">
        <f t="shared" si="6"/>
        <v>150000</v>
      </c>
      <c r="N225" s="1"/>
      <c r="O225" s="1"/>
      <c r="P225" s="1"/>
      <c r="Q225" s="1" t="s">
        <v>407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395</v>
      </c>
      <c r="F226" s="1" t="s">
        <v>371</v>
      </c>
      <c r="G226" s="1" t="s">
        <v>395</v>
      </c>
      <c r="H226" s="1" t="s">
        <v>371</v>
      </c>
      <c r="I226" s="146" t="s">
        <v>170</v>
      </c>
      <c r="J226" s="1" t="s">
        <v>400</v>
      </c>
      <c r="K226" s="1">
        <v>200</v>
      </c>
      <c r="L226" s="145">
        <v>1500</v>
      </c>
      <c r="M226" s="145">
        <f t="shared" si="6"/>
        <v>300000</v>
      </c>
      <c r="N226" s="1"/>
      <c r="O226" s="1"/>
      <c r="P226" s="1"/>
      <c r="Q226" s="1" t="s">
        <v>408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396</v>
      </c>
      <c r="F227" s="1" t="s">
        <v>372</v>
      </c>
      <c r="G227" s="1" t="s">
        <v>396</v>
      </c>
      <c r="H227" s="1" t="s">
        <v>372</v>
      </c>
      <c r="I227" s="146" t="s">
        <v>170</v>
      </c>
      <c r="J227" s="1" t="s">
        <v>400</v>
      </c>
      <c r="K227" s="1">
        <v>100</v>
      </c>
      <c r="L227" s="145">
        <v>2500</v>
      </c>
      <c r="M227" s="145">
        <f t="shared" si="6"/>
        <v>250000</v>
      </c>
      <c r="N227" s="1"/>
      <c r="O227" s="1"/>
      <c r="P227" s="1"/>
      <c r="Q227" s="1" t="s">
        <v>408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25</v>
      </c>
      <c r="E228" s="1" t="s">
        <v>397</v>
      </c>
      <c r="F228" s="1" t="s">
        <v>373</v>
      </c>
      <c r="G228" s="1" t="s">
        <v>397</v>
      </c>
      <c r="H228" s="1" t="s">
        <v>373</v>
      </c>
      <c r="I228" s="146" t="s">
        <v>112</v>
      </c>
      <c r="J228" s="1" t="s">
        <v>399</v>
      </c>
      <c r="K228" s="1">
        <v>1</v>
      </c>
      <c r="L228" s="145">
        <v>4000000</v>
      </c>
      <c r="M228" s="145">
        <f t="shared" si="6"/>
        <v>4000000</v>
      </c>
      <c r="N228" s="1"/>
      <c r="O228" s="1"/>
      <c r="P228" s="1"/>
      <c r="Q228" s="1" t="s">
        <v>404</v>
      </c>
      <c r="R228" s="1" t="s">
        <v>119</v>
      </c>
      <c r="S228" s="1">
        <v>751410000</v>
      </c>
      <c r="T228" s="1">
        <v>0</v>
      </c>
    </row>
    <row r="229" spans="1:20" ht="36" x14ac:dyDescent="0.25">
      <c r="A229" s="1">
        <v>215</v>
      </c>
      <c r="B229" s="1"/>
      <c r="C229" s="1"/>
      <c r="D229" s="1" t="s">
        <v>25</v>
      </c>
      <c r="E229" s="1" t="s">
        <v>398</v>
      </c>
      <c r="F229" s="1" t="s">
        <v>374</v>
      </c>
      <c r="G229" s="1" t="s">
        <v>398</v>
      </c>
      <c r="H229" s="1" t="s">
        <v>374</v>
      </c>
      <c r="I229" s="146" t="s">
        <v>159</v>
      </c>
      <c r="J229" s="1" t="s">
        <v>399</v>
      </c>
      <c r="K229" s="1">
        <v>1</v>
      </c>
      <c r="L229" s="145">
        <v>960000</v>
      </c>
      <c r="M229" s="145">
        <f t="shared" si="6"/>
        <v>960000</v>
      </c>
      <c r="N229" s="1"/>
      <c r="O229" s="1"/>
      <c r="P229" s="1"/>
      <c r="Q229" s="1" t="s">
        <v>404</v>
      </c>
      <c r="R229" s="1" t="s">
        <v>119</v>
      </c>
      <c r="S229" s="1">
        <v>751410000</v>
      </c>
      <c r="T229" s="1">
        <v>0</v>
      </c>
    </row>
    <row r="230" spans="1:20" ht="24" x14ac:dyDescent="0.25">
      <c r="A230" s="1">
        <v>216</v>
      </c>
      <c r="B230" s="1"/>
      <c r="C230" s="1"/>
      <c r="D230" s="1" t="s">
        <v>25</v>
      </c>
      <c r="E230" s="1" t="s">
        <v>431</v>
      </c>
      <c r="F230" s="1" t="s">
        <v>375</v>
      </c>
      <c r="G230" s="1" t="s">
        <v>431</v>
      </c>
      <c r="H230" s="1" t="s">
        <v>375</v>
      </c>
      <c r="I230" s="146" t="s">
        <v>158</v>
      </c>
      <c r="J230" s="1" t="s">
        <v>399</v>
      </c>
      <c r="K230" s="1">
        <v>1</v>
      </c>
      <c r="L230" s="145">
        <v>500000</v>
      </c>
      <c r="M230" s="145">
        <f t="shared" si="6"/>
        <v>500000</v>
      </c>
      <c r="N230" s="1"/>
      <c r="O230" s="1"/>
      <c r="P230" s="1"/>
      <c r="Q230" s="1" t="s">
        <v>404</v>
      </c>
      <c r="R230" s="1" t="s">
        <v>119</v>
      </c>
      <c r="S230" s="1">
        <v>751410000</v>
      </c>
      <c r="T230" s="1">
        <v>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553</v>
      </c>
      <c r="F231" s="1" t="s">
        <v>553</v>
      </c>
      <c r="G231" s="1" t="s">
        <v>553</v>
      </c>
      <c r="H231" s="1" t="s">
        <v>553</v>
      </c>
      <c r="I231" s="146" t="s">
        <v>170</v>
      </c>
      <c r="J231" s="1" t="s">
        <v>114</v>
      </c>
      <c r="K231" s="1">
        <v>2</v>
      </c>
      <c r="L231" s="145">
        <v>16000</v>
      </c>
      <c r="M231" s="145">
        <f t="shared" si="6"/>
        <v>32000</v>
      </c>
      <c r="N231" s="1"/>
      <c r="O231" s="1"/>
      <c r="P231" s="1"/>
      <c r="Q231" s="1" t="s">
        <v>92</v>
      </c>
      <c r="R231" s="1" t="s">
        <v>119</v>
      </c>
      <c r="S231" s="1">
        <v>751410000</v>
      </c>
      <c r="T231" s="1">
        <v>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554</v>
      </c>
      <c r="F232" s="1" t="s">
        <v>554</v>
      </c>
      <c r="G232" s="1" t="s">
        <v>554</v>
      </c>
      <c r="H232" s="1" t="s">
        <v>554</v>
      </c>
      <c r="I232" s="146" t="s">
        <v>170</v>
      </c>
      <c r="J232" s="1" t="s">
        <v>114</v>
      </c>
      <c r="K232" s="1">
        <v>18</v>
      </c>
      <c r="L232" s="145">
        <v>6445</v>
      </c>
      <c r="M232" s="145">
        <f>L232*K232</f>
        <v>116010</v>
      </c>
      <c r="N232" s="1"/>
      <c r="O232" s="1"/>
      <c r="P232" s="1"/>
      <c r="Q232" s="1" t="s">
        <v>92</v>
      </c>
      <c r="R232" s="1" t="s">
        <v>119</v>
      </c>
      <c r="S232" s="1">
        <v>751410000</v>
      </c>
      <c r="T232" s="1">
        <v>0</v>
      </c>
    </row>
    <row r="233" spans="1:20" ht="36" x14ac:dyDescent="0.25">
      <c r="A233" s="1">
        <v>219</v>
      </c>
      <c r="B233" s="1"/>
      <c r="C233" s="1"/>
      <c r="D233" s="1" t="s">
        <v>36</v>
      </c>
      <c r="E233" s="1" t="s">
        <v>556</v>
      </c>
      <c r="F233" s="1" t="s">
        <v>555</v>
      </c>
      <c r="G233" s="1" t="s">
        <v>556</v>
      </c>
      <c r="H233" s="1" t="s">
        <v>555</v>
      </c>
      <c r="I233" s="146" t="s">
        <v>170</v>
      </c>
      <c r="J233" s="1" t="s">
        <v>114</v>
      </c>
      <c r="K233" s="1">
        <v>10</v>
      </c>
      <c r="L233" s="145">
        <v>8500</v>
      </c>
      <c r="M233" s="145">
        <f>K233*L233</f>
        <v>85000</v>
      </c>
      <c r="N233" s="1"/>
      <c r="O233" s="1"/>
      <c r="P233" s="1"/>
      <c r="Q233" s="1" t="s">
        <v>92</v>
      </c>
      <c r="R233" s="1" t="s">
        <v>119</v>
      </c>
      <c r="S233" s="1">
        <v>751410000</v>
      </c>
      <c r="T233" s="1">
        <v>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563</v>
      </c>
      <c r="F234" s="1" t="s">
        <v>562</v>
      </c>
      <c r="G234" s="1" t="s">
        <v>563</v>
      </c>
      <c r="H234" s="1" t="s">
        <v>562</v>
      </c>
      <c r="I234" s="146" t="s">
        <v>170</v>
      </c>
      <c r="J234" s="1" t="s">
        <v>400</v>
      </c>
      <c r="K234" s="1">
        <v>100</v>
      </c>
      <c r="L234" s="145">
        <v>1500</v>
      </c>
      <c r="M234" s="145">
        <f t="shared" ref="M234:M243" si="7">L234*K234</f>
        <v>150000</v>
      </c>
      <c r="N234" s="1"/>
      <c r="O234" s="1"/>
      <c r="P234" s="1"/>
      <c r="Q234" s="1" t="s">
        <v>98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615</v>
      </c>
      <c r="F235" s="1" t="s">
        <v>601</v>
      </c>
      <c r="G235" s="1" t="s">
        <v>615</v>
      </c>
      <c r="H235" s="1" t="s">
        <v>601</v>
      </c>
      <c r="I235" s="146" t="s">
        <v>170</v>
      </c>
      <c r="J235" s="1" t="s">
        <v>50</v>
      </c>
      <c r="K235" s="1">
        <v>5</v>
      </c>
      <c r="L235" s="145">
        <v>7500</v>
      </c>
      <c r="M235" s="145">
        <f t="shared" si="7"/>
        <v>37500</v>
      </c>
      <c r="N235" s="1"/>
      <c r="O235" s="1"/>
      <c r="P235" s="1"/>
      <c r="Q235" s="1" t="s">
        <v>407</v>
      </c>
      <c r="R235" s="1" t="s">
        <v>119</v>
      </c>
      <c r="S235" s="1"/>
      <c r="T235" s="1">
        <v>100</v>
      </c>
    </row>
    <row r="236" spans="1:20" ht="36" x14ac:dyDescent="0.25">
      <c r="A236" s="1">
        <v>222</v>
      </c>
      <c r="B236" s="1"/>
      <c r="C236" s="1"/>
      <c r="D236" s="1" t="s">
        <v>36</v>
      </c>
      <c r="E236" s="1" t="s">
        <v>616</v>
      </c>
      <c r="F236" s="1" t="s">
        <v>602</v>
      </c>
      <c r="G236" s="1" t="s">
        <v>616</v>
      </c>
      <c r="H236" s="1" t="s">
        <v>602</v>
      </c>
      <c r="I236" s="146" t="s">
        <v>170</v>
      </c>
      <c r="J236" s="1" t="s">
        <v>400</v>
      </c>
      <c r="K236" s="1">
        <v>500</v>
      </c>
      <c r="L236" s="145">
        <v>500</v>
      </c>
      <c r="M236" s="145">
        <f t="shared" si="7"/>
        <v>250000</v>
      </c>
      <c r="N236" s="1"/>
      <c r="O236" s="1"/>
      <c r="P236" s="1"/>
      <c r="Q236" s="1" t="s">
        <v>407</v>
      </c>
      <c r="R236" s="1" t="s">
        <v>119</v>
      </c>
      <c r="S236" s="1"/>
      <c r="T236" s="1">
        <v>100</v>
      </c>
    </row>
    <row r="237" spans="1:20" ht="24" x14ac:dyDescent="0.25">
      <c r="A237" s="1">
        <v>223</v>
      </c>
      <c r="B237" s="1"/>
      <c r="C237" s="1"/>
      <c r="D237" s="1" t="s">
        <v>36</v>
      </c>
      <c r="E237" s="1" t="s">
        <v>617</v>
      </c>
      <c r="F237" s="1" t="s">
        <v>603</v>
      </c>
      <c r="G237" s="1" t="s">
        <v>617</v>
      </c>
      <c r="H237" s="1" t="s">
        <v>603</v>
      </c>
      <c r="I237" s="146" t="s">
        <v>170</v>
      </c>
      <c r="J237" s="1" t="s">
        <v>400</v>
      </c>
      <c r="K237" s="1">
        <v>500</v>
      </c>
      <c r="L237" s="145">
        <v>550</v>
      </c>
      <c r="M237" s="145">
        <f t="shared" si="7"/>
        <v>275000</v>
      </c>
      <c r="N237" s="1"/>
      <c r="O237" s="1"/>
      <c r="P237" s="1"/>
      <c r="Q237" s="1" t="s">
        <v>407</v>
      </c>
      <c r="R237" s="1" t="s">
        <v>119</v>
      </c>
      <c r="S237" s="1"/>
      <c r="T237" s="1">
        <v>100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618</v>
      </c>
      <c r="F238" s="1" t="s">
        <v>604</v>
      </c>
      <c r="G238" s="1" t="s">
        <v>618</v>
      </c>
      <c r="H238" s="1" t="s">
        <v>604</v>
      </c>
      <c r="I238" s="146" t="s">
        <v>159</v>
      </c>
      <c r="J238" s="1" t="s">
        <v>25</v>
      </c>
      <c r="K238" s="1">
        <v>1</v>
      </c>
      <c r="L238" s="145">
        <v>900000</v>
      </c>
      <c r="M238" s="145">
        <f t="shared" si="7"/>
        <v>900000</v>
      </c>
      <c r="N238" s="1"/>
      <c r="O238" s="1"/>
      <c r="P238" s="1"/>
      <c r="Q238" s="1" t="s">
        <v>407</v>
      </c>
      <c r="R238" s="1" t="s">
        <v>119</v>
      </c>
      <c r="S238" s="1"/>
      <c r="T238" s="1">
        <v>50</v>
      </c>
    </row>
    <row r="239" spans="1:20" ht="36" x14ac:dyDescent="0.25">
      <c r="A239" s="1">
        <v>225</v>
      </c>
      <c r="B239" s="1"/>
      <c r="C239" s="1"/>
      <c r="D239" s="1" t="s">
        <v>25</v>
      </c>
      <c r="E239" s="1" t="s">
        <v>619</v>
      </c>
      <c r="F239" s="1" t="s">
        <v>605</v>
      </c>
      <c r="G239" s="1" t="s">
        <v>619</v>
      </c>
      <c r="H239" s="1" t="s">
        <v>605</v>
      </c>
      <c r="I239" s="146" t="s">
        <v>159</v>
      </c>
      <c r="J239" s="1" t="s">
        <v>25</v>
      </c>
      <c r="K239" s="1">
        <v>1</v>
      </c>
      <c r="L239" s="145">
        <v>500000</v>
      </c>
      <c r="M239" s="145">
        <f t="shared" si="7"/>
        <v>500000</v>
      </c>
      <c r="N239" s="1"/>
      <c r="O239" s="1"/>
      <c r="P239" s="1"/>
      <c r="Q239" s="1" t="s">
        <v>407</v>
      </c>
      <c r="R239" s="1" t="s">
        <v>119</v>
      </c>
      <c r="S239" s="1"/>
      <c r="T239" s="1">
        <v>50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620</v>
      </c>
      <c r="F240" s="1" t="s">
        <v>606</v>
      </c>
      <c r="G240" s="1" t="s">
        <v>620</v>
      </c>
      <c r="H240" s="1" t="s">
        <v>606</v>
      </c>
      <c r="I240" s="146" t="s">
        <v>159</v>
      </c>
      <c r="J240" s="1" t="s">
        <v>25</v>
      </c>
      <c r="K240" s="1">
        <v>1</v>
      </c>
      <c r="L240" s="145">
        <v>600000</v>
      </c>
      <c r="M240" s="145">
        <f t="shared" si="7"/>
        <v>600000</v>
      </c>
      <c r="N240" s="1"/>
      <c r="O240" s="1"/>
      <c r="P240" s="1"/>
      <c r="Q240" s="1" t="s">
        <v>407</v>
      </c>
      <c r="R240" s="1" t="s">
        <v>119</v>
      </c>
      <c r="S240" s="1"/>
      <c r="T240" s="1">
        <v>50</v>
      </c>
    </row>
    <row r="241" spans="1:20" ht="36" x14ac:dyDescent="0.25">
      <c r="A241" s="1">
        <v>227</v>
      </c>
      <c r="B241" s="1"/>
      <c r="C241" s="1"/>
      <c r="D241" s="1" t="s">
        <v>25</v>
      </c>
      <c r="E241" s="1" t="s">
        <v>621</v>
      </c>
      <c r="F241" s="1" t="s">
        <v>607</v>
      </c>
      <c r="G241" s="1" t="s">
        <v>621</v>
      </c>
      <c r="H241" s="1" t="s">
        <v>607</v>
      </c>
      <c r="I241" s="146" t="s">
        <v>159</v>
      </c>
      <c r="J241" s="1" t="s">
        <v>25</v>
      </c>
      <c r="K241" s="1">
        <v>1</v>
      </c>
      <c r="L241" s="145">
        <v>400000</v>
      </c>
      <c r="M241" s="145">
        <f t="shared" si="7"/>
        <v>400000</v>
      </c>
      <c r="N241" s="1"/>
      <c r="O241" s="1"/>
      <c r="P241" s="1"/>
      <c r="Q241" s="1" t="s">
        <v>407</v>
      </c>
      <c r="R241" s="1" t="s">
        <v>119</v>
      </c>
      <c r="S241" s="1"/>
      <c r="T241" s="1">
        <v>50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622</v>
      </c>
      <c r="F242" s="1" t="s">
        <v>608</v>
      </c>
      <c r="G242" s="1" t="s">
        <v>622</v>
      </c>
      <c r="H242" s="1" t="s">
        <v>608</v>
      </c>
      <c r="I242" s="146" t="s">
        <v>159</v>
      </c>
      <c r="J242" s="1" t="s">
        <v>114</v>
      </c>
      <c r="K242" s="1">
        <v>200</v>
      </c>
      <c r="L242" s="145">
        <v>4000</v>
      </c>
      <c r="M242" s="145">
        <f t="shared" si="7"/>
        <v>800000</v>
      </c>
      <c r="N242" s="1"/>
      <c r="O242" s="1"/>
      <c r="P242" s="1"/>
      <c r="Q242" s="1" t="s">
        <v>407</v>
      </c>
      <c r="R242" s="1" t="s">
        <v>119</v>
      </c>
      <c r="S242" s="1"/>
      <c r="T242" s="1">
        <v>50</v>
      </c>
    </row>
    <row r="243" spans="1:20" ht="24" x14ac:dyDescent="0.25">
      <c r="A243" s="1">
        <v>229</v>
      </c>
      <c r="B243" s="1"/>
      <c r="C243" s="1"/>
      <c r="D243" s="1" t="s">
        <v>36</v>
      </c>
      <c r="E243" s="1" t="s">
        <v>609</v>
      </c>
      <c r="F243" s="1" t="s">
        <v>609</v>
      </c>
      <c r="G243" s="1" t="s">
        <v>609</v>
      </c>
      <c r="H243" s="1" t="s">
        <v>609</v>
      </c>
      <c r="I243" s="146" t="s">
        <v>159</v>
      </c>
      <c r="J243" s="1" t="s">
        <v>114</v>
      </c>
      <c r="K243" s="1">
        <v>1</v>
      </c>
      <c r="L243" s="145">
        <v>527089.5</v>
      </c>
      <c r="M243" s="145">
        <f t="shared" si="7"/>
        <v>527089.5</v>
      </c>
      <c r="N243" s="1"/>
      <c r="O243" s="1"/>
      <c r="P243" s="1"/>
      <c r="Q243" s="1" t="s">
        <v>407</v>
      </c>
      <c r="R243" s="1" t="s">
        <v>119</v>
      </c>
      <c r="S243" s="1"/>
      <c r="T243" s="1">
        <v>0</v>
      </c>
    </row>
    <row r="244" spans="1:20" x14ac:dyDescent="0.25">
      <c r="A244" s="140"/>
      <c r="B244" s="140"/>
      <c r="C244" s="140"/>
      <c r="D244" s="140" t="s">
        <v>420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19965000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432</v>
      </c>
      <c r="F245" s="1" t="s">
        <v>409</v>
      </c>
      <c r="G245" s="1" t="s">
        <v>433</v>
      </c>
      <c r="H245" s="1" t="s">
        <v>410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411</v>
      </c>
      <c r="R245" s="1" t="s">
        <v>423</v>
      </c>
      <c r="S245" s="1">
        <v>751410000</v>
      </c>
      <c r="T245" s="1">
        <v>100</v>
      </c>
    </row>
    <row r="246" spans="1:20" s="151" customFormat="1" ht="36" x14ac:dyDescent="0.25">
      <c r="A246" s="1">
        <v>231</v>
      </c>
      <c r="B246" s="1"/>
      <c r="C246" s="1"/>
      <c r="D246" s="1" t="s">
        <v>25</v>
      </c>
      <c r="E246" s="1" t="s">
        <v>412</v>
      </c>
      <c r="F246" s="1" t="s">
        <v>412</v>
      </c>
      <c r="G246" s="1" t="s">
        <v>434</v>
      </c>
      <c r="H246" s="1" t="s">
        <v>413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8">L246*K246</f>
        <v>1500000</v>
      </c>
      <c r="N246" s="1"/>
      <c r="O246" s="1"/>
      <c r="P246" s="1"/>
      <c r="Q246" s="1" t="s">
        <v>421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414</v>
      </c>
      <c r="F247" s="1" t="s">
        <v>414</v>
      </c>
      <c r="G247" s="1" t="s">
        <v>435</v>
      </c>
      <c r="H247" s="1" t="s">
        <v>415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8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436</v>
      </c>
      <c r="F248" s="1" t="s">
        <v>416</v>
      </c>
      <c r="G248" s="1" t="s">
        <v>436</v>
      </c>
      <c r="H248" s="1" t="s">
        <v>416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8"/>
        <v>6581000</v>
      </c>
      <c r="N248" s="1"/>
      <c r="O248" s="1"/>
      <c r="P248" s="1"/>
      <c r="Q248" s="1" t="s">
        <v>90</v>
      </c>
      <c r="R248" s="1" t="s">
        <v>576</v>
      </c>
      <c r="S248" s="1">
        <v>751410000</v>
      </c>
      <c r="T248" s="1">
        <v>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437</v>
      </c>
      <c r="F249" s="1" t="s">
        <v>417</v>
      </c>
      <c r="G249" s="1" t="s">
        <v>437</v>
      </c>
      <c r="H249" s="1" t="s">
        <v>417</v>
      </c>
      <c r="I249" s="146" t="s">
        <v>170</v>
      </c>
      <c r="J249" s="1" t="s">
        <v>25</v>
      </c>
      <c r="K249" s="1">
        <v>1</v>
      </c>
      <c r="L249" s="145">
        <v>455000</v>
      </c>
      <c r="M249" s="145">
        <f t="shared" si="8"/>
        <v>455000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440</v>
      </c>
      <c r="F250" s="1" t="s">
        <v>438</v>
      </c>
      <c r="G250" s="1" t="s">
        <v>440</v>
      </c>
      <c r="H250" s="1" t="s">
        <v>418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8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236</v>
      </c>
      <c r="B251" s="1"/>
      <c r="C251" s="1"/>
      <c r="D251" s="1" t="s">
        <v>25</v>
      </c>
      <c r="E251" s="1" t="s">
        <v>439</v>
      </c>
      <c r="F251" s="1" t="s">
        <v>419</v>
      </c>
      <c r="G251" s="1" t="s">
        <v>439</v>
      </c>
      <c r="H251" s="1" t="s">
        <v>419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8"/>
        <v>200000</v>
      </c>
      <c r="N251" s="1"/>
      <c r="O251" s="1"/>
      <c r="P251" s="1"/>
      <c r="Q251" s="1" t="s">
        <v>422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237</v>
      </c>
      <c r="B252" s="1"/>
      <c r="C252" s="1"/>
      <c r="D252" s="1" t="s">
        <v>25</v>
      </c>
      <c r="E252" s="1" t="s">
        <v>534</v>
      </c>
      <c r="F252" s="1" t="s">
        <v>533</v>
      </c>
      <c r="G252" s="1" t="s">
        <v>534</v>
      </c>
      <c r="H252" s="1" t="s">
        <v>533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8"/>
        <v>1250000</v>
      </c>
      <c r="N252" s="1"/>
      <c r="O252" s="1"/>
      <c r="P252" s="1"/>
      <c r="Q252" s="1" t="s">
        <v>422</v>
      </c>
      <c r="R252" s="1" t="s">
        <v>532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7" t="s">
        <v>430</v>
      </c>
      <c r="E253" s="167"/>
      <c r="F253" s="140"/>
      <c r="G253" s="140"/>
      <c r="H253" s="140"/>
      <c r="I253" s="140"/>
      <c r="J253" s="140"/>
      <c r="K253" s="140"/>
      <c r="L253" s="140"/>
      <c r="M253" s="142">
        <f>SUM(M254:M264)</f>
        <v>15714000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441</v>
      </c>
      <c r="F254" s="1" t="s">
        <v>424</v>
      </c>
      <c r="G254" s="1" t="s">
        <v>441</v>
      </c>
      <c r="H254" s="1" t="s">
        <v>424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425</v>
      </c>
      <c r="S254" s="1">
        <v>751410000</v>
      </c>
      <c r="T254" s="1">
        <v>0</v>
      </c>
    </row>
    <row r="255" spans="1:20" s="151" customFormat="1" ht="48" x14ac:dyDescent="0.25">
      <c r="A255" s="1">
        <v>239</v>
      </c>
      <c r="B255" s="1"/>
      <c r="C255" s="1"/>
      <c r="D255" s="1" t="s">
        <v>25</v>
      </c>
      <c r="E255" s="1" t="s">
        <v>442</v>
      </c>
      <c r="F255" s="1" t="s">
        <v>426</v>
      </c>
      <c r="G255" s="1" t="s">
        <v>442</v>
      </c>
      <c r="H255" s="1" t="s">
        <v>426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6" si="9">L255*K255</f>
        <v>2400000</v>
      </c>
      <c r="N255" s="1"/>
      <c r="O255" s="1"/>
      <c r="P255" s="1"/>
      <c r="Q255" s="1" t="s">
        <v>85</v>
      </c>
      <c r="R255" s="1" t="s">
        <v>425</v>
      </c>
      <c r="S255" s="1">
        <v>751410000</v>
      </c>
      <c r="T255" s="1">
        <v>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537</v>
      </c>
      <c r="F256" s="1" t="s">
        <v>538</v>
      </c>
      <c r="G256" s="1" t="s">
        <v>537</v>
      </c>
      <c r="H256" s="1" t="s">
        <v>538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539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540</v>
      </c>
      <c r="F257" s="1" t="s">
        <v>541</v>
      </c>
      <c r="G257" s="1" t="s">
        <v>540</v>
      </c>
      <c r="H257" s="1" t="s">
        <v>541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9"/>
        <v>90000</v>
      </c>
      <c r="N257" s="1"/>
      <c r="O257" s="1"/>
      <c r="P257" s="1"/>
      <c r="Q257" s="1" t="s">
        <v>85</v>
      </c>
      <c r="R257" s="1" t="s">
        <v>539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542</v>
      </c>
      <c r="F258" s="1" t="s">
        <v>543</v>
      </c>
      <c r="G258" s="1" t="s">
        <v>542</v>
      </c>
      <c r="H258" s="1" t="s">
        <v>550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539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443</v>
      </c>
      <c r="F259" s="1" t="s">
        <v>427</v>
      </c>
      <c r="G259" s="1" t="s">
        <v>443</v>
      </c>
      <c r="H259" s="1" t="s">
        <v>427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9"/>
        <v>100000</v>
      </c>
      <c r="N259" s="1"/>
      <c r="O259" s="1"/>
      <c r="P259" s="1"/>
      <c r="Q259" s="1" t="s">
        <v>93</v>
      </c>
      <c r="R259" s="1" t="s">
        <v>428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444</v>
      </c>
      <c r="F260" s="1" t="s">
        <v>429</v>
      </c>
      <c r="G260" s="1" t="s">
        <v>444</v>
      </c>
      <c r="H260" s="1" t="s">
        <v>429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9"/>
        <v>200000</v>
      </c>
      <c r="N260" s="1"/>
      <c r="O260" s="1"/>
      <c r="P260" s="1"/>
      <c r="Q260" s="1" t="s">
        <v>92</v>
      </c>
      <c r="R260" s="1" t="s">
        <v>425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245</v>
      </c>
      <c r="B261" s="1"/>
      <c r="C261" s="1"/>
      <c r="D261" s="1" t="s">
        <v>25</v>
      </c>
      <c r="E261" s="1" t="s">
        <v>529</v>
      </c>
      <c r="F261" s="1" t="s">
        <v>526</v>
      </c>
      <c r="G261" s="1" t="s">
        <v>529</v>
      </c>
      <c r="H261" s="1" t="s">
        <v>526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9"/>
        <v>7500000</v>
      </c>
      <c r="N261" s="1"/>
      <c r="O261" s="1"/>
      <c r="P261" s="1"/>
      <c r="Q261" s="1" t="s">
        <v>422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570</v>
      </c>
      <c r="F262" s="1" t="s">
        <v>569</v>
      </c>
      <c r="G262" s="1" t="s">
        <v>570</v>
      </c>
      <c r="H262" s="1" t="s">
        <v>569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9"/>
        <v>30000</v>
      </c>
      <c r="N262" s="1"/>
      <c r="O262" s="1"/>
      <c r="P262" s="1"/>
      <c r="Q262" s="1" t="s">
        <v>422</v>
      </c>
      <c r="R262" s="156" t="s">
        <v>263</v>
      </c>
      <c r="S262" s="1"/>
      <c r="T262" s="1">
        <v>100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599</v>
      </c>
      <c r="F263" s="1" t="s">
        <v>598</v>
      </c>
      <c r="G263" s="1" t="s">
        <v>599</v>
      </c>
      <c r="H263" s="1" t="s">
        <v>598</v>
      </c>
      <c r="I263" s="146" t="s">
        <v>159</v>
      </c>
      <c r="J263" s="1" t="s">
        <v>25</v>
      </c>
      <c r="K263" s="1">
        <v>1</v>
      </c>
      <c r="L263" s="145">
        <v>3000000</v>
      </c>
      <c r="M263" s="145">
        <f t="shared" ref="M263:M264" si="10">L263*K263</f>
        <v>3000000</v>
      </c>
      <c r="N263" s="1"/>
      <c r="O263" s="1"/>
      <c r="P263" s="1"/>
      <c r="Q263" s="1" t="s">
        <v>89</v>
      </c>
      <c r="R263" s="156" t="s">
        <v>263</v>
      </c>
      <c r="S263" s="1"/>
      <c r="T263" s="1">
        <v>0</v>
      </c>
    </row>
    <row r="264" spans="1:20" s="151" customFormat="1" ht="24" x14ac:dyDescent="0.25">
      <c r="A264" s="1">
        <v>248</v>
      </c>
      <c r="B264" s="1"/>
      <c r="C264" s="1"/>
      <c r="D264" s="1" t="s">
        <v>36</v>
      </c>
      <c r="E264" s="1" t="s">
        <v>627</v>
      </c>
      <c r="F264" s="1" t="s">
        <v>624</v>
      </c>
      <c r="G264" s="1" t="s">
        <v>627</v>
      </c>
      <c r="H264" s="1" t="s">
        <v>624</v>
      </c>
      <c r="I264" s="146" t="s">
        <v>170</v>
      </c>
      <c r="J264" s="1" t="s">
        <v>273</v>
      </c>
      <c r="K264" s="1">
        <v>1</v>
      </c>
      <c r="L264" s="145">
        <v>384000</v>
      </c>
      <c r="M264" s="145">
        <f t="shared" si="10"/>
        <v>384000</v>
      </c>
      <c r="N264" s="1"/>
      <c r="O264" s="1"/>
      <c r="P264" s="1"/>
      <c r="Q264" s="1" t="s">
        <v>87</v>
      </c>
      <c r="R264" s="156" t="s">
        <v>119</v>
      </c>
      <c r="S264" s="1"/>
      <c r="T264" s="1">
        <v>100</v>
      </c>
    </row>
    <row r="265" spans="1:20" s="151" customFormat="1" x14ac:dyDescent="0.25">
      <c r="A265" s="140"/>
      <c r="B265" s="140"/>
      <c r="C265" s="140"/>
      <c r="D265" s="165" t="s">
        <v>527</v>
      </c>
      <c r="E265" s="166"/>
      <c r="F265" s="140"/>
      <c r="G265" s="140"/>
      <c r="H265" s="140"/>
      <c r="I265" s="140"/>
      <c r="J265" s="140"/>
      <c r="K265" s="140"/>
      <c r="L265" s="140"/>
      <c r="M265" s="142">
        <f>M266</f>
        <v>3031000</v>
      </c>
      <c r="N265" s="140"/>
      <c r="O265" s="140"/>
      <c r="P265" s="140"/>
      <c r="Q265" s="140"/>
      <c r="R265" s="140"/>
      <c r="S265" s="140"/>
      <c r="T265" s="140"/>
    </row>
    <row r="266" spans="1:20" s="151" customFormat="1" ht="30.75" customHeight="1" x14ac:dyDescent="0.25">
      <c r="A266" s="1">
        <v>249</v>
      </c>
      <c r="B266" s="1"/>
      <c r="C266" s="1"/>
      <c r="D266" s="1" t="s">
        <v>25</v>
      </c>
      <c r="E266" s="1" t="s">
        <v>530</v>
      </c>
      <c r="F266" s="1" t="s">
        <v>528</v>
      </c>
      <c r="G266" s="1" t="s">
        <v>530</v>
      </c>
      <c r="H266" s="1" t="s">
        <v>528</v>
      </c>
      <c r="I266" s="146" t="s">
        <v>112</v>
      </c>
      <c r="J266" s="1" t="s">
        <v>25</v>
      </c>
      <c r="K266" s="1">
        <v>1</v>
      </c>
      <c r="L266" s="145">
        <v>3031000</v>
      </c>
      <c r="M266" s="145">
        <f t="shared" si="9"/>
        <v>3031000</v>
      </c>
      <c r="N266" s="1"/>
      <c r="O266" s="1"/>
      <c r="P266" s="1"/>
      <c r="Q266" s="1" t="s">
        <v>87</v>
      </c>
      <c r="R266" s="1" t="s">
        <v>88</v>
      </c>
      <c r="S266" s="1">
        <v>751410000</v>
      </c>
      <c r="T266" s="1">
        <v>0</v>
      </c>
    </row>
    <row r="267" spans="1:20" ht="21.75" customHeight="1" x14ac:dyDescent="0.25">
      <c r="A267" s="152"/>
      <c r="B267" s="152"/>
      <c r="C267" s="152"/>
      <c r="D267" s="152"/>
      <c r="E267" s="152" t="s">
        <v>535</v>
      </c>
      <c r="F267" s="152"/>
      <c r="G267" s="152"/>
      <c r="H267" s="152"/>
      <c r="I267" s="152"/>
      <c r="J267" s="152"/>
      <c r="K267" s="152"/>
      <c r="L267" s="152"/>
      <c r="M267" s="153">
        <f>M265+M253+M244+M192+M186+M112+M11</f>
        <v>325167466.81599998</v>
      </c>
      <c r="N267" s="152"/>
      <c r="O267" s="152"/>
      <c r="P267" s="152"/>
      <c r="Q267" s="152"/>
      <c r="R267" s="152"/>
      <c r="S267" s="152"/>
      <c r="T267" s="152"/>
    </row>
  </sheetData>
  <mergeCells count="11">
    <mergeCell ref="D265:E265"/>
    <mergeCell ref="D253:E253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3 H146 F143 F146 E120:H122 F170 H150 F150 H154:H155 G155 E155 F154:F155 H170 E156:H161 E174:H177"/>
    <dataValidation allowBlank="1" showInputMessage="1" showErrorMessage="1" prompt="Наименование на русском языке заполняется автоматически в соответствии с КТРУ" sqref="F153 H162:H164 G163 F162:F164 E163 H153"/>
    <dataValidation allowBlank="1" showInputMessage="1" showErrorMessage="1" prompt="Наименование на государственном языке заполняется автоматически в соответствии с КТРУ" sqref="F165 H165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465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483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466</v>
      </c>
      <c r="C2" s="114" t="s">
        <v>25</v>
      </c>
      <c r="D2" s="114" t="s">
        <v>122</v>
      </c>
      <c r="E2" s="114" t="s">
        <v>105</v>
      </c>
      <c r="F2" s="114" t="s">
        <v>484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466</v>
      </c>
      <c r="C3" s="16" t="s">
        <v>25</v>
      </c>
      <c r="D3" s="16" t="s">
        <v>125</v>
      </c>
      <c r="E3" s="16" t="s">
        <v>126</v>
      </c>
      <c r="F3" s="16" t="s">
        <v>485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466</v>
      </c>
      <c r="C4" s="104" t="s">
        <v>25</v>
      </c>
      <c r="D4" s="104" t="s">
        <v>486</v>
      </c>
      <c r="E4" s="104" t="s">
        <v>486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476</v>
      </c>
      <c r="C5" s="20" t="s">
        <v>36</v>
      </c>
      <c r="D5" s="20" t="s">
        <v>42</v>
      </c>
      <c r="E5" s="20" t="s">
        <v>42</v>
      </c>
      <c r="F5" s="20" t="s">
        <v>485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476</v>
      </c>
      <c r="C6" s="20" t="s">
        <v>36</v>
      </c>
      <c r="D6" s="20" t="s">
        <v>43</v>
      </c>
      <c r="E6" s="20" t="s">
        <v>43</v>
      </c>
      <c r="F6" s="20" t="s">
        <v>487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476</v>
      </c>
      <c r="C7" s="20" t="s">
        <v>36</v>
      </c>
      <c r="D7" s="20" t="s">
        <v>127</v>
      </c>
      <c r="E7" s="20" t="s">
        <v>127</v>
      </c>
      <c r="F7" s="20" t="s">
        <v>487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476</v>
      </c>
      <c r="C8" s="20" t="s">
        <v>36</v>
      </c>
      <c r="D8" s="20" t="s">
        <v>488</v>
      </c>
      <c r="E8" s="20" t="s">
        <v>488</v>
      </c>
      <c r="F8" s="20" t="s">
        <v>487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476</v>
      </c>
      <c r="C9" s="20" t="s">
        <v>36</v>
      </c>
      <c r="D9" s="20" t="s">
        <v>44</v>
      </c>
      <c r="E9" s="20" t="s">
        <v>44</v>
      </c>
      <c r="F9" s="20" t="s">
        <v>487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476</v>
      </c>
      <c r="C10" s="20" t="s">
        <v>489</v>
      </c>
      <c r="D10" s="20" t="s">
        <v>110</v>
      </c>
      <c r="E10" s="20" t="s">
        <v>110</v>
      </c>
      <c r="F10" s="20" t="s">
        <v>487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476</v>
      </c>
      <c r="C11" s="20" t="s">
        <v>489</v>
      </c>
      <c r="D11" s="20" t="s">
        <v>111</v>
      </c>
      <c r="E11" s="20" t="s">
        <v>111</v>
      </c>
      <c r="F11" s="20" t="s">
        <v>487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476</v>
      </c>
      <c r="C12" s="20" t="s">
        <v>489</v>
      </c>
      <c r="D12" s="20" t="s">
        <v>490</v>
      </c>
      <c r="E12" s="20" t="s">
        <v>490</v>
      </c>
      <c r="F12" s="20" t="s">
        <v>487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476</v>
      </c>
      <c r="C13" s="20" t="s">
        <v>489</v>
      </c>
      <c r="D13" s="20" t="s">
        <v>45</v>
      </c>
      <c r="E13" s="20" t="s">
        <v>45</v>
      </c>
      <c r="F13" s="20" t="s">
        <v>487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476</v>
      </c>
      <c r="C14" s="20" t="s">
        <v>489</v>
      </c>
      <c r="D14" s="20" t="s">
        <v>46</v>
      </c>
      <c r="E14" s="20" t="s">
        <v>46</v>
      </c>
      <c r="F14" s="20" t="s">
        <v>487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476</v>
      </c>
      <c r="C15" s="20" t="s">
        <v>36</v>
      </c>
      <c r="D15" s="24" t="s">
        <v>47</v>
      </c>
      <c r="E15" s="20" t="s">
        <v>47</v>
      </c>
      <c r="F15" s="20" t="s">
        <v>487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476</v>
      </c>
      <c r="C16" s="20" t="s">
        <v>36</v>
      </c>
      <c r="D16" s="20" t="s">
        <v>48</v>
      </c>
      <c r="E16" s="20" t="s">
        <v>48</v>
      </c>
      <c r="F16" s="20" t="s">
        <v>487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476</v>
      </c>
      <c r="C17" s="20" t="s">
        <v>36</v>
      </c>
      <c r="D17" s="20" t="s">
        <v>142</v>
      </c>
      <c r="E17" s="20" t="s">
        <v>142</v>
      </c>
      <c r="F17" s="20" t="s">
        <v>487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476</v>
      </c>
      <c r="C18" s="20" t="s">
        <v>36</v>
      </c>
      <c r="D18" s="20" t="s">
        <v>147</v>
      </c>
      <c r="E18" s="20" t="s">
        <v>49</v>
      </c>
      <c r="F18" s="20" t="s">
        <v>487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476</v>
      </c>
      <c r="C19" s="20" t="s">
        <v>36</v>
      </c>
      <c r="D19" s="20" t="s">
        <v>51</v>
      </c>
      <c r="E19" s="20" t="s">
        <v>51</v>
      </c>
      <c r="F19" s="20" t="s">
        <v>487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476</v>
      </c>
      <c r="C20" s="20" t="s">
        <v>36</v>
      </c>
      <c r="D20" s="20" t="s">
        <v>150</v>
      </c>
      <c r="E20" s="20" t="s">
        <v>150</v>
      </c>
      <c r="F20" s="20" t="s">
        <v>487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476</v>
      </c>
      <c r="C21" s="20" t="s">
        <v>36</v>
      </c>
      <c r="D21" s="20" t="s">
        <v>52</v>
      </c>
      <c r="E21" s="20" t="s">
        <v>52</v>
      </c>
      <c r="F21" s="20" t="s">
        <v>487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476</v>
      </c>
      <c r="C22" s="20" t="s">
        <v>36</v>
      </c>
      <c r="D22" s="20" t="s">
        <v>53</v>
      </c>
      <c r="E22" s="20" t="s">
        <v>53</v>
      </c>
      <c r="F22" s="20" t="s">
        <v>487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476</v>
      </c>
      <c r="C23" s="20" t="s">
        <v>36</v>
      </c>
      <c r="D23" s="20" t="s">
        <v>54</v>
      </c>
      <c r="E23" s="20" t="s">
        <v>54</v>
      </c>
      <c r="F23" s="20" t="s">
        <v>487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476</v>
      </c>
      <c r="C24" s="20" t="s">
        <v>36</v>
      </c>
      <c r="D24" s="20" t="s">
        <v>55</v>
      </c>
      <c r="E24" s="20" t="s">
        <v>55</v>
      </c>
      <c r="F24" s="20" t="s">
        <v>487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476</v>
      </c>
      <c r="C25" s="20" t="s">
        <v>36</v>
      </c>
      <c r="D25" s="20" t="s">
        <v>128</v>
      </c>
      <c r="E25" s="20" t="s">
        <v>128</v>
      </c>
      <c r="F25" s="20" t="s">
        <v>487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476</v>
      </c>
      <c r="C26" s="20" t="s">
        <v>36</v>
      </c>
      <c r="D26" s="20" t="s">
        <v>56</v>
      </c>
      <c r="E26" s="20" t="s">
        <v>56</v>
      </c>
      <c r="F26" s="20" t="s">
        <v>487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476</v>
      </c>
      <c r="C27" s="20" t="s">
        <v>36</v>
      </c>
      <c r="D27" s="20" t="s">
        <v>57</v>
      </c>
      <c r="E27" s="20" t="s">
        <v>57</v>
      </c>
      <c r="F27" s="20" t="s">
        <v>487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476</v>
      </c>
      <c r="C28" s="20" t="s">
        <v>36</v>
      </c>
      <c r="D28" s="20" t="s">
        <v>58</v>
      </c>
      <c r="E28" s="20" t="s">
        <v>58</v>
      </c>
      <c r="F28" s="20" t="s">
        <v>487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476</v>
      </c>
      <c r="C29" s="20" t="s">
        <v>36</v>
      </c>
      <c r="D29" s="20" t="s">
        <v>59</v>
      </c>
      <c r="E29" s="20" t="s">
        <v>59</v>
      </c>
      <c r="F29" s="20" t="s">
        <v>487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476</v>
      </c>
      <c r="C30" s="20" t="s">
        <v>36</v>
      </c>
      <c r="D30" s="20" t="s">
        <v>61</v>
      </c>
      <c r="E30" s="20" t="s">
        <v>61</v>
      </c>
      <c r="F30" s="20" t="s">
        <v>487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476</v>
      </c>
      <c r="C31" s="20" t="s">
        <v>36</v>
      </c>
      <c r="D31" s="20" t="s">
        <v>129</v>
      </c>
      <c r="E31" s="20" t="s">
        <v>130</v>
      </c>
      <c r="F31" s="20" t="s">
        <v>487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476</v>
      </c>
      <c r="C32" s="20" t="s">
        <v>36</v>
      </c>
      <c r="D32" s="20" t="s">
        <v>131</v>
      </c>
      <c r="E32" s="20" t="s">
        <v>131</v>
      </c>
      <c r="F32" s="20" t="s">
        <v>487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476</v>
      </c>
      <c r="C33" s="20" t="s">
        <v>36</v>
      </c>
      <c r="D33" s="20" t="s">
        <v>60</v>
      </c>
      <c r="E33" s="20" t="s">
        <v>60</v>
      </c>
      <c r="F33" s="20" t="s">
        <v>487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476</v>
      </c>
      <c r="C34" s="20" t="s">
        <v>25</v>
      </c>
      <c r="D34" s="20" t="s">
        <v>146</v>
      </c>
      <c r="E34" s="20" t="s">
        <v>146</v>
      </c>
      <c r="F34" s="20" t="s">
        <v>487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476</v>
      </c>
      <c r="C35" s="20" t="s">
        <v>36</v>
      </c>
      <c r="D35" s="20" t="s">
        <v>143</v>
      </c>
      <c r="E35" s="20" t="s">
        <v>144</v>
      </c>
      <c r="F35" s="20" t="s">
        <v>487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476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467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467</v>
      </c>
      <c r="C38" s="16" t="s">
        <v>25</v>
      </c>
      <c r="D38" s="28" t="s">
        <v>107</v>
      </c>
      <c r="E38" s="16" t="s">
        <v>107</v>
      </c>
      <c r="F38" s="16" t="s">
        <v>484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491</v>
      </c>
      <c r="C39" s="114" t="s">
        <v>25</v>
      </c>
      <c r="D39" s="114" t="s">
        <v>492</v>
      </c>
      <c r="E39" s="116" t="s">
        <v>492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491</v>
      </c>
      <c r="C40" s="114" t="s">
        <v>25</v>
      </c>
      <c r="D40" s="114" t="s">
        <v>493</v>
      </c>
      <c r="E40" s="116" t="s">
        <v>493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491</v>
      </c>
      <c r="C41" s="110" t="s">
        <v>25</v>
      </c>
      <c r="D41" s="110" t="s">
        <v>123</v>
      </c>
      <c r="E41" s="110" t="s">
        <v>124</v>
      </c>
      <c r="F41" s="110" t="s">
        <v>484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491</v>
      </c>
      <c r="C42" s="104" t="s">
        <v>25</v>
      </c>
      <c r="D42" s="104" t="s">
        <v>494</v>
      </c>
      <c r="E42" s="104" t="s">
        <v>494</v>
      </c>
      <c r="F42" s="104" t="s">
        <v>484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478</v>
      </c>
      <c r="C43" s="33" t="s">
        <v>25</v>
      </c>
      <c r="D43" s="35" t="s">
        <v>145</v>
      </c>
      <c r="E43" s="35" t="s">
        <v>145</v>
      </c>
      <c r="F43" s="35" t="s">
        <v>487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478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468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468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473</v>
      </c>
      <c r="C47" s="44"/>
      <c r="D47" s="44" t="s">
        <v>135</v>
      </c>
      <c r="E47" s="44" t="s">
        <v>135</v>
      </c>
      <c r="F47" s="44" t="s">
        <v>495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473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473</v>
      </c>
      <c r="C49" s="44" t="s">
        <v>25</v>
      </c>
      <c r="D49" s="44" t="s">
        <v>34</v>
      </c>
      <c r="E49" s="44" t="s">
        <v>34</v>
      </c>
      <c r="F49" s="44" t="s">
        <v>487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473</v>
      </c>
      <c r="C50" s="44" t="s">
        <v>25</v>
      </c>
      <c r="D50" s="44" t="s">
        <v>35</v>
      </c>
      <c r="E50" s="44" t="s">
        <v>35</v>
      </c>
      <c r="F50" s="44" t="s">
        <v>485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473</v>
      </c>
      <c r="C51" s="44" t="s">
        <v>25</v>
      </c>
      <c r="D51" s="44" t="s">
        <v>41</v>
      </c>
      <c r="E51" s="44" t="s">
        <v>41</v>
      </c>
      <c r="F51" s="44" t="s">
        <v>487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477</v>
      </c>
      <c r="C52" s="35" t="s">
        <v>25</v>
      </c>
      <c r="D52" s="35" t="s">
        <v>83</v>
      </c>
      <c r="E52" s="35" t="s">
        <v>83</v>
      </c>
      <c r="F52" s="35" t="s">
        <v>487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477</v>
      </c>
      <c r="C53" s="35" t="s">
        <v>25</v>
      </c>
      <c r="D53" s="35" t="s">
        <v>84</v>
      </c>
      <c r="E53" s="35" t="s">
        <v>84</v>
      </c>
      <c r="F53" s="35" t="s">
        <v>487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470</v>
      </c>
      <c r="C54" s="20" t="s">
        <v>36</v>
      </c>
      <c r="D54" s="20" t="s">
        <v>461</v>
      </c>
      <c r="E54" s="20" t="s">
        <v>461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470</v>
      </c>
      <c r="C55" s="35" t="s">
        <v>36</v>
      </c>
      <c r="D55" s="35" t="s">
        <v>63</v>
      </c>
      <c r="E55" s="35" t="s">
        <v>63</v>
      </c>
      <c r="F55" s="35" t="s">
        <v>487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470</v>
      </c>
      <c r="C56" s="35" t="s">
        <v>36</v>
      </c>
      <c r="D56" s="35" t="s">
        <v>64</v>
      </c>
      <c r="E56" s="35" t="s">
        <v>64</v>
      </c>
      <c r="F56" s="35" t="s">
        <v>487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470</v>
      </c>
      <c r="C57" s="35" t="s">
        <v>36</v>
      </c>
      <c r="D57" s="35" t="s">
        <v>65</v>
      </c>
      <c r="E57" s="35" t="s">
        <v>65</v>
      </c>
      <c r="F57" s="35" t="s">
        <v>487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470</v>
      </c>
      <c r="C58" s="35" t="s">
        <v>36</v>
      </c>
      <c r="D58" s="35" t="s">
        <v>66</v>
      </c>
      <c r="E58" s="35" t="s">
        <v>66</v>
      </c>
      <c r="F58" s="35" t="s">
        <v>487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470</v>
      </c>
      <c r="C59" s="35" t="s">
        <v>36</v>
      </c>
      <c r="D59" s="35" t="s">
        <v>67</v>
      </c>
      <c r="E59" s="35" t="s">
        <v>67</v>
      </c>
      <c r="F59" s="35" t="s">
        <v>487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470</v>
      </c>
      <c r="C60" s="35" t="s">
        <v>36</v>
      </c>
      <c r="D60" s="35" t="s">
        <v>69</v>
      </c>
      <c r="E60" s="35" t="s">
        <v>69</v>
      </c>
      <c r="F60" s="35" t="s">
        <v>487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470</v>
      </c>
      <c r="C61" s="35" t="s">
        <v>36</v>
      </c>
      <c r="D61" s="35" t="s">
        <v>70</v>
      </c>
      <c r="E61" s="35" t="s">
        <v>70</v>
      </c>
      <c r="F61" s="35" t="s">
        <v>487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470</v>
      </c>
      <c r="C62" s="35" t="s">
        <v>36</v>
      </c>
      <c r="D62" s="35" t="s">
        <v>71</v>
      </c>
      <c r="E62" s="35" t="s">
        <v>71</v>
      </c>
      <c r="F62" s="35" t="s">
        <v>487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470</v>
      </c>
      <c r="C63" s="33" t="s">
        <v>36</v>
      </c>
      <c r="D63" s="48" t="s">
        <v>72</v>
      </c>
      <c r="E63" s="48" t="s">
        <v>72</v>
      </c>
      <c r="F63" s="48" t="s">
        <v>487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470</v>
      </c>
      <c r="C64" s="35" t="s">
        <v>36</v>
      </c>
      <c r="D64" s="33" t="s">
        <v>73</v>
      </c>
      <c r="E64" s="35" t="s">
        <v>73</v>
      </c>
      <c r="F64" s="35" t="s">
        <v>487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470</v>
      </c>
      <c r="C65" s="36" t="s">
        <v>36</v>
      </c>
      <c r="D65" s="36" t="s">
        <v>451</v>
      </c>
      <c r="E65" s="36" t="s">
        <v>496</v>
      </c>
      <c r="F65" s="36" t="s">
        <v>487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470</v>
      </c>
      <c r="C66" s="35" t="s">
        <v>36</v>
      </c>
      <c r="D66" s="35" t="s">
        <v>80</v>
      </c>
      <c r="E66" s="35" t="s">
        <v>80</v>
      </c>
      <c r="F66" s="35" t="s">
        <v>487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470</v>
      </c>
      <c r="C67" s="35" t="s">
        <v>36</v>
      </c>
      <c r="D67" s="35" t="s">
        <v>81</v>
      </c>
      <c r="E67" s="35" t="s">
        <v>81</v>
      </c>
      <c r="F67" s="35" t="s">
        <v>487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469</v>
      </c>
      <c r="C68" s="20" t="s">
        <v>25</v>
      </c>
      <c r="D68" s="20" t="s">
        <v>108</v>
      </c>
      <c r="E68" s="20" t="s">
        <v>108</v>
      </c>
      <c r="F68" s="24" t="s">
        <v>485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469</v>
      </c>
      <c r="C69" s="20" t="s">
        <v>25</v>
      </c>
      <c r="D69" s="20" t="s">
        <v>109</v>
      </c>
      <c r="E69" s="20" t="s">
        <v>109</v>
      </c>
      <c r="F69" s="20" t="s">
        <v>487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469</v>
      </c>
      <c r="C70" s="35" t="s">
        <v>489</v>
      </c>
      <c r="D70" s="35" t="s">
        <v>78</v>
      </c>
      <c r="E70" s="35" t="s">
        <v>78</v>
      </c>
      <c r="F70" s="35" t="s">
        <v>487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469</v>
      </c>
      <c r="C71" s="36" t="s">
        <v>36</v>
      </c>
      <c r="D71" s="36" t="s">
        <v>79</v>
      </c>
      <c r="E71" s="36" t="s">
        <v>79</v>
      </c>
      <c r="F71" s="36" t="s">
        <v>485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469</v>
      </c>
      <c r="C72" s="35" t="s">
        <v>25</v>
      </c>
      <c r="D72" s="35" t="s">
        <v>82</v>
      </c>
      <c r="E72" s="35" t="s">
        <v>82</v>
      </c>
      <c r="F72" s="35" t="s">
        <v>487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469</v>
      </c>
      <c r="C73" s="35" t="s">
        <v>25</v>
      </c>
      <c r="D73" s="35" t="s">
        <v>102</v>
      </c>
      <c r="E73" s="35" t="s">
        <v>102</v>
      </c>
      <c r="F73" s="35" t="s">
        <v>487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469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497</v>
      </c>
      <c r="C75" s="54" t="s">
        <v>25</v>
      </c>
      <c r="D75" s="55" t="s">
        <v>498</v>
      </c>
      <c r="E75" s="55" t="str">
        <f>$D$94</f>
        <v>Лампа эн/сберег.Spiralmini 9w8560 E27</v>
      </c>
      <c r="F75" s="55" t="s">
        <v>499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474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474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478</v>
      </c>
      <c r="C78" s="35" t="s">
        <v>36</v>
      </c>
      <c r="D78" s="35" t="s">
        <v>104</v>
      </c>
      <c r="E78" s="35" t="s">
        <v>104</v>
      </c>
      <c r="F78" s="35" t="s">
        <v>487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497</v>
      </c>
      <c r="C79" s="54" t="s">
        <v>25</v>
      </c>
      <c r="D79" s="55" t="s">
        <v>500</v>
      </c>
      <c r="E79" s="55" t="s">
        <v>500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497</v>
      </c>
      <c r="C80" s="54" t="s">
        <v>25</v>
      </c>
      <c r="D80" s="55" t="s">
        <v>501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471</v>
      </c>
      <c r="C81" s="20" t="s">
        <v>25</v>
      </c>
      <c r="D81" s="20" t="s">
        <v>28</v>
      </c>
      <c r="E81" s="20" t="s">
        <v>28</v>
      </c>
      <c r="F81" s="20" t="s">
        <v>487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471</v>
      </c>
      <c r="C82" s="20" t="s">
        <v>25</v>
      </c>
      <c r="D82" s="20" t="s">
        <v>29</v>
      </c>
      <c r="E82" s="20" t="s">
        <v>29</v>
      </c>
      <c r="F82" s="20" t="s">
        <v>487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471</v>
      </c>
      <c r="C83" s="20" t="s">
        <v>25</v>
      </c>
      <c r="D83" s="20" t="s">
        <v>30</v>
      </c>
      <c r="E83" s="20" t="s">
        <v>30</v>
      </c>
      <c r="F83" s="20" t="s">
        <v>487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471</v>
      </c>
      <c r="C84" s="20" t="s">
        <v>25</v>
      </c>
      <c r="D84" s="20" t="s">
        <v>31</v>
      </c>
      <c r="E84" s="20" t="s">
        <v>31</v>
      </c>
      <c r="F84" s="20" t="s">
        <v>487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471</v>
      </c>
      <c r="C85" s="20" t="s">
        <v>25</v>
      </c>
      <c r="D85" s="20" t="s">
        <v>502</v>
      </c>
      <c r="E85" s="20" t="s">
        <v>502</v>
      </c>
      <c r="F85" s="20" t="s">
        <v>487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471</v>
      </c>
      <c r="C86" s="20" t="s">
        <v>25</v>
      </c>
      <c r="D86" s="20" t="s">
        <v>503</v>
      </c>
      <c r="E86" s="20" t="s">
        <v>503</v>
      </c>
      <c r="F86" s="20" t="s">
        <v>487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472</v>
      </c>
      <c r="C87" s="124" t="s">
        <v>25</v>
      </c>
      <c r="D87" s="124" t="s">
        <v>32</v>
      </c>
      <c r="E87" s="124" t="s">
        <v>32</v>
      </c>
      <c r="F87" s="119" t="s">
        <v>485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475</v>
      </c>
      <c r="C88" s="36" t="s">
        <v>36</v>
      </c>
      <c r="D88" s="36" t="s">
        <v>39</v>
      </c>
      <c r="E88" s="36" t="s">
        <v>39</v>
      </c>
      <c r="F88" s="36" t="s">
        <v>487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475</v>
      </c>
      <c r="C89" s="28" t="s">
        <v>36</v>
      </c>
      <c r="D89" s="28" t="s">
        <v>40</v>
      </c>
      <c r="E89" s="28" t="s">
        <v>40</v>
      </c>
      <c r="F89" s="28" t="s">
        <v>487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475</v>
      </c>
      <c r="C90" s="58" t="s">
        <v>36</v>
      </c>
      <c r="D90" s="58" t="s">
        <v>74</v>
      </c>
      <c r="E90" s="58" t="s">
        <v>74</v>
      </c>
      <c r="F90" s="58" t="s">
        <v>487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475</v>
      </c>
      <c r="C91" s="58" t="s">
        <v>36</v>
      </c>
      <c r="D91" s="58" t="s">
        <v>75</v>
      </c>
      <c r="E91" s="58" t="s">
        <v>75</v>
      </c>
      <c r="F91" s="58" t="s">
        <v>487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475</v>
      </c>
      <c r="C92" s="58" t="s">
        <v>36</v>
      </c>
      <c r="D92" s="58" t="s">
        <v>76</v>
      </c>
      <c r="E92" s="58" t="s">
        <v>76</v>
      </c>
      <c r="F92" s="58" t="s">
        <v>487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475</v>
      </c>
      <c r="C93" s="58" t="s">
        <v>36</v>
      </c>
      <c r="D93" s="58" t="s">
        <v>138</v>
      </c>
      <c r="E93" s="58" t="s">
        <v>139</v>
      </c>
      <c r="F93" s="58" t="s">
        <v>487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475</v>
      </c>
      <c r="C94" s="58" t="s">
        <v>36</v>
      </c>
      <c r="D94" s="58" t="s">
        <v>77</v>
      </c>
      <c r="E94" s="58" t="s">
        <v>77</v>
      </c>
      <c r="F94" s="58" t="s">
        <v>487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475</v>
      </c>
      <c r="C95" s="58" t="s">
        <v>36</v>
      </c>
      <c r="D95" s="58" t="s">
        <v>151</v>
      </c>
      <c r="E95" s="58" t="s">
        <v>151</v>
      </c>
      <c r="F95" s="58" t="s">
        <v>485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475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469</v>
      </c>
      <c r="C97" s="33" t="s">
        <v>25</v>
      </c>
      <c r="D97" s="33" t="s">
        <v>137</v>
      </c>
      <c r="E97" s="33" t="s">
        <v>137</v>
      </c>
      <c r="F97" s="33" t="s">
        <v>487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478</v>
      </c>
      <c r="C98" s="69" t="s">
        <v>504</v>
      </c>
      <c r="D98" s="69" t="s">
        <v>505</v>
      </c>
      <c r="E98" s="69" t="s">
        <v>506</v>
      </c>
      <c r="F98" s="69" t="s">
        <v>112</v>
      </c>
      <c r="G98" s="69" t="s">
        <v>507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508</v>
      </c>
      <c r="C101" s="172"/>
      <c r="D101" s="172"/>
      <c r="E101" s="172"/>
      <c r="F101" s="172"/>
    </row>
    <row r="103" spans="1:15" ht="19.5" x14ac:dyDescent="0.25">
      <c r="B103" s="74" t="s">
        <v>466</v>
      </c>
      <c r="C103" s="74"/>
      <c r="D103" s="75"/>
      <c r="E103" s="74"/>
      <c r="F103" s="76" t="s">
        <v>509</v>
      </c>
      <c r="G103" s="32" t="s">
        <v>509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510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511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512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492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493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494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511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513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514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511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515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516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511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468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517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518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511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519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511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497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511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520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511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521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511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522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511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523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2017-12-13T09:48:42Z</dcterms:modified>
</cp:coreProperties>
</file>